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3-2024 олимпиады\МЭ ВсОШ\ИТОГИ\"/>
    </mc:Choice>
  </mc:AlternateContent>
  <xr:revisionPtr revIDLastSave="0" documentId="8_{624C0F59-CFF7-4BF3-A54A-3CF223E78B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АВО 9-11" sheetId="1" r:id="rId1"/>
  </sheets>
  <definedNames>
    <definedName name="_xlnm._FilterDatabase" localSheetId="0" hidden="1">'ПРАВО 9-11'!$A$3:$V$23</definedName>
    <definedName name="_xlnm.Print_Titles" localSheetId="0">'ПРАВО 9-11'!$5:$7</definedName>
  </definedNames>
  <calcPr calcId="191029"/>
</workbook>
</file>

<file path=xl/calcChain.xml><?xml version="1.0" encoding="utf-8"?>
<calcChain xmlns="http://schemas.openxmlformats.org/spreadsheetml/2006/main">
  <c r="E13" i="1" l="1"/>
  <c r="F13" i="1"/>
  <c r="G13" i="1"/>
  <c r="E14" i="1"/>
  <c r="F14" i="1"/>
  <c r="G14" i="1"/>
  <c r="U13" i="1"/>
  <c r="S14" i="1"/>
  <c r="V14" i="1" s="1"/>
  <c r="S13" i="1"/>
  <c r="V13" i="1" s="1"/>
  <c r="S19" i="1"/>
  <c r="U19" i="1" s="1"/>
  <c r="S17" i="1"/>
  <c r="V17" i="1" s="1"/>
  <c r="S16" i="1"/>
  <c r="V16" i="1" s="1"/>
  <c r="S15" i="1"/>
  <c r="U15" i="1" s="1"/>
  <c r="S20" i="1"/>
  <c r="U20" i="1" s="1"/>
  <c r="S24" i="1"/>
  <c r="V24" i="1" s="1"/>
  <c r="U14" i="1" l="1"/>
  <c r="V20" i="1"/>
  <c r="V15" i="1"/>
  <c r="V19" i="1"/>
  <c r="U17" i="1"/>
  <c r="U16" i="1"/>
  <c r="U24" i="1"/>
  <c r="E8" i="1" l="1"/>
  <c r="F8" i="1"/>
  <c r="G8" i="1"/>
  <c r="E9" i="1"/>
  <c r="F9" i="1"/>
  <c r="G9" i="1"/>
  <c r="E10" i="1"/>
  <c r="F10" i="1"/>
  <c r="G10" i="1"/>
  <c r="E12" i="1"/>
  <c r="F12" i="1"/>
  <c r="G12" i="1"/>
  <c r="E11" i="1"/>
  <c r="F11" i="1"/>
  <c r="G11" i="1"/>
  <c r="E23" i="1"/>
  <c r="F23" i="1"/>
  <c r="G23" i="1"/>
  <c r="E18" i="1"/>
  <c r="F18" i="1"/>
  <c r="G18" i="1"/>
  <c r="E25" i="1"/>
  <c r="F25" i="1"/>
  <c r="G25" i="1"/>
  <c r="E22" i="1"/>
  <c r="F22" i="1"/>
  <c r="G22" i="1"/>
  <c r="E21" i="1"/>
  <c r="F21" i="1"/>
  <c r="G21" i="1"/>
  <c r="S12" i="1" l="1"/>
  <c r="V12" i="1" s="1"/>
  <c r="S25" i="1"/>
  <c r="V25" i="1" s="1"/>
  <c r="S22" i="1"/>
  <c r="V22" i="1" s="1"/>
  <c r="S11" i="1"/>
  <c r="V11" i="1" s="1"/>
  <c r="S8" i="1"/>
  <c r="S23" i="1"/>
  <c r="V23" i="1" s="1"/>
  <c r="S9" i="1"/>
  <c r="V9" i="1" s="1"/>
  <c r="S18" i="1"/>
  <c r="V18" i="1" s="1"/>
  <c r="S10" i="1"/>
  <c r="V10" i="1" s="1"/>
  <c r="S21" i="1"/>
  <c r="V21" i="1" s="1"/>
  <c r="U22" i="1" l="1"/>
  <c r="U10" i="1"/>
  <c r="U11" i="1"/>
  <c r="U8" i="1"/>
  <c r="U21" i="1"/>
  <c r="U12" i="1"/>
  <c r="V8" i="1"/>
  <c r="U23" i="1"/>
  <c r="U9" i="1"/>
  <c r="U18" i="1"/>
  <c r="U25" i="1"/>
</calcChain>
</file>

<file path=xl/sharedStrings.xml><?xml version="1.0" encoding="utf-8"?>
<sst xmlns="http://schemas.openxmlformats.org/spreadsheetml/2006/main" count="131" uniqueCount="102">
  <si>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</si>
  <si>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</si>
  <si>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</si>
  <si>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</si>
  <si>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</si>
  <si>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</si>
  <si>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</si>
  <si>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Статус</t>
  </si>
  <si>
    <t>№1</t>
  </si>
  <si>
    <t>№2</t>
  </si>
  <si>
    <t>№3</t>
  </si>
  <si>
    <t>№4</t>
  </si>
  <si>
    <t>№5</t>
  </si>
  <si>
    <t>% выполнения</t>
  </si>
  <si>
    <t>№6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</si>
  <si>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</si>
  <si>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</si>
  <si>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</si>
  <si>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</si>
  <si>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</si>
  <si>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Итоговая ведомость школьного этапа</t>
  </si>
  <si>
    <t>«25» сентября 2023 г.</t>
  </si>
  <si>
    <t>Сергеевна</t>
  </si>
  <si>
    <t>Коряка</t>
  </si>
  <si>
    <t xml:space="preserve">Платон </t>
  </si>
  <si>
    <t>Филиппович</t>
  </si>
  <si>
    <t>П1003</t>
  </si>
  <si>
    <t>П1004</t>
  </si>
  <si>
    <t>Максим</t>
  </si>
  <si>
    <t>П1005</t>
  </si>
  <si>
    <t>П1102</t>
  </si>
  <si>
    <t>Мещеряков</t>
  </si>
  <si>
    <t>Ярослав</t>
  </si>
  <si>
    <t>Александрович</t>
  </si>
  <si>
    <t>Миронов</t>
  </si>
  <si>
    <t>Сергеевич</t>
  </si>
  <si>
    <t>П1106</t>
  </si>
  <si>
    <t>П1107</t>
  </si>
  <si>
    <t>Мхоян</t>
  </si>
  <si>
    <t>Рубен</t>
  </si>
  <si>
    <t>Норайрович</t>
  </si>
  <si>
    <t>П1109</t>
  </si>
  <si>
    <t>Кокин</t>
  </si>
  <si>
    <t>Николай</t>
  </si>
  <si>
    <t>Валерьевич</t>
  </si>
  <si>
    <t>П1110</t>
  </si>
  <si>
    <t>М</t>
  </si>
  <si>
    <t xml:space="preserve">Новиков </t>
  </si>
  <si>
    <t xml:space="preserve">Егор </t>
  </si>
  <si>
    <t>П0901</t>
  </si>
  <si>
    <t xml:space="preserve">Григорян </t>
  </si>
  <si>
    <t>Арсен</t>
  </si>
  <si>
    <t>Ромикович</t>
  </si>
  <si>
    <t>Алексеевна</t>
  </si>
  <si>
    <t>Андреевич</t>
  </si>
  <si>
    <t xml:space="preserve">Бородина </t>
  </si>
  <si>
    <t xml:space="preserve">Юлия </t>
  </si>
  <si>
    <t>Виктория</t>
  </si>
  <si>
    <t>П1012</t>
  </si>
  <si>
    <t>П1115</t>
  </si>
  <si>
    <t>П1116</t>
  </si>
  <si>
    <t>Евгеньевна</t>
  </si>
  <si>
    <t>П1117</t>
  </si>
  <si>
    <t>П1118</t>
  </si>
  <si>
    <t>Шабанов</t>
  </si>
  <si>
    <t>Сахиб</t>
  </si>
  <si>
    <t>Дадакши оглы</t>
  </si>
  <si>
    <t>Кирилл</t>
  </si>
  <si>
    <t>Полина</t>
  </si>
  <si>
    <t>П1111</t>
  </si>
  <si>
    <t>Ксения</t>
  </si>
  <si>
    <t>Сосина</t>
  </si>
  <si>
    <t>Варвара</t>
  </si>
  <si>
    <t>ПРАВО</t>
  </si>
  <si>
    <t>Ильинична</t>
  </si>
  <si>
    <t>Нюнина</t>
  </si>
  <si>
    <t>Александровна</t>
  </si>
  <si>
    <t>Пономарева</t>
  </si>
  <si>
    <t>Анна</t>
  </si>
  <si>
    <t>Рябая</t>
  </si>
  <si>
    <t>Светлана</t>
  </si>
  <si>
    <t>Дерюга</t>
  </si>
  <si>
    <t>Катунцева</t>
  </si>
  <si>
    <t>Марина</t>
  </si>
  <si>
    <t>Шарутина</t>
  </si>
  <si>
    <t>Денисовна</t>
  </si>
  <si>
    <t>П1113</t>
  </si>
  <si>
    <t>Е</t>
  </si>
  <si>
    <t>Д</t>
  </si>
  <si>
    <t>С</t>
  </si>
  <si>
    <t>А</t>
  </si>
  <si>
    <t>Н</t>
  </si>
  <si>
    <t>В</t>
  </si>
  <si>
    <t>П</t>
  </si>
  <si>
    <t>Р</t>
  </si>
  <si>
    <t>К</t>
  </si>
  <si>
    <t>Ш</t>
  </si>
  <si>
    <t>№7</t>
  </si>
  <si>
    <t>П1114</t>
  </si>
  <si>
    <t>Василенко</t>
  </si>
  <si>
    <t>Ольшевский</t>
  </si>
  <si>
    <t>П0908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</si>
</sst>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6" fillId="0" borderId="0"/>
    <xf numFmtId="0" fontId="9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4" fillId="0" borderId="0"/>
    <xf numFmtId="0" fontId="3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5" fillId="0" borderId="0" xfId="0" applyFont="1"/>
    <xf numFmtId="1" fontId="5" fillId="0" borderId="0" xfId="0" applyNumberFormat="1" applyFont="1"/>
    <xf numFmtId="49" fontId="5" fillId="0" borderId="0" xfId="0" applyNumberFormat="1" applyFont="1"/>
    <xf numFmtId="0" fontId="12" fillId="0" borderId="0" xfId="0" applyFont="1"/>
    <xf numFmtId="0" fontId="5" fillId="0" borderId="0" xfId="0" applyFont="1" applyAlignment="1">
      <alignment vertical="distributed"/>
    </xf>
    <xf numFmtId="0" fontId="5" fillId="0" borderId="1" xfId="0" applyFont="1" applyBorder="1"/>
    <xf numFmtId="0" fontId="8" fillId="0" borderId="1" xfId="1" applyFont="1" applyBorder="1"/>
    <xf numFmtId="0" fontId="7" fillId="0" borderId="1" xfId="0" applyFont="1" applyBorder="1"/>
    <xf numFmtId="9" fontId="7" fillId="0" borderId="1" xfId="13" applyFont="1" applyFill="1" applyBorder="1" applyAlignment="1"/>
    <xf numFmtId="0" fontId="5" fillId="0" borderId="1" xfId="2" applyFont="1" applyBorder="1"/>
    <xf numFmtId="1" fontId="7" fillId="0" borderId="1" xfId="0" applyNumberFormat="1" applyFont="1" applyBorder="1"/>
    <xf numFmtId="0" fontId="7" fillId="0" borderId="1" xfId="19" applyFont="1" applyBorder="1"/>
    <xf numFmtId="0" fontId="8" fillId="0" borderId="1" xfId="2" applyFont="1" applyBorder="1"/>
    <xf numFmtId="1" fontId="5" fillId="0" borderId="1" xfId="0" applyNumberFormat="1" applyFont="1" applyBorder="1"/>
    <xf numFmtId="49" fontId="5" fillId="0" borderId="2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0" xfId="0" applyFont="1"/>
    <xf numFmtId="0" fontId="5" fillId="0" borderId="0" xfId="0" applyFont="1"/>
  </cellXfs>
  <cellStyles count="27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3 2 2" xfId="19" xr:uid="{6D755D95-A315-41C4-9A32-00B4078F9035}"/>
    <cellStyle name="Обычный 3 2 3" xfId="25" xr:uid="{B10CE2D3-F693-49B1-9AD5-A660748F2B8D}"/>
    <cellStyle name="Обычный 3 3" xfId="16" xr:uid="{CE3D6A80-25CA-430D-BF4D-D0FE27776D87}"/>
    <cellStyle name="Обычный 3 4" xfId="22" xr:uid="{1FFBF05D-6110-4D9D-973D-6213FF84A2F6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5 2 2" xfId="18" xr:uid="{06740B9D-CBD2-44EB-A92F-713C2E9C08AA}"/>
    <cellStyle name="Обычный 5 2 3" xfId="24" xr:uid="{D714B643-2E2C-4C74-A4C6-39D6CF37AA4A}"/>
    <cellStyle name="Обычный 5 3" xfId="15" xr:uid="{B2DDA9F3-90EC-4885-9505-24DF12020972}"/>
    <cellStyle name="Обычный 5 4" xfId="21" xr:uid="{791D9876-7E91-4509-AED4-AAF69AFD85BF}"/>
    <cellStyle name="Обычный 6" xfId="9" xr:uid="{00000000-0005-0000-0000-00000B000000}"/>
    <cellStyle name="Обычный 6 2" xfId="12" xr:uid="{00000000-0005-0000-0000-00000C000000}"/>
    <cellStyle name="Обычный 6 2 2" xfId="20" xr:uid="{B9452B1F-248B-468E-A8A1-4528C2777A5D}"/>
    <cellStyle name="Обычный 6 2 3" xfId="26" xr:uid="{C252784C-0D7E-4E48-9DF8-F0865FD4F1D1}"/>
    <cellStyle name="Обычный 6 3" xfId="17" xr:uid="{A55052F3-2C4C-47D9-A2EE-9A709ECC865B}"/>
    <cellStyle name="Обычный 6 4" xfId="23" xr:uid="{B1181338-BDB8-4576-BA7E-A7453B6A4EE6}"/>
    <cellStyle name="Обычный 7" xfId="14" xr:uid="{9F9D15D9-874F-4617-87F3-1449B49C824D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25"/>
  <sheetViews>
    <sheetView tabSelected="1" topLeftCell="A4" zoomScale="70" zoomScaleNormal="70" workbookViewId="0">
      <selection activeCell="J4" activeCellId="2" sqref="C1:E1048576 J4 J1:J1048576"/>
    </sheetView>
  </sheetViews>
  <sheetFormatPr defaultColWidth="9.109375" defaultRowHeight="18" x14ac:dyDescent="0.35"/>
  <cols>
    <col min="1" max="1" width="7.44140625" style="1" customWidth="1"/>
    <col min="2" max="2" width="20.33203125" style="1" customWidth="1"/>
    <col min="3" max="3" width="18" style="1" hidden="1" customWidth="1"/>
    <col min="4" max="4" width="22.109375" style="1" hidden="1" customWidth="1"/>
    <col min="5" max="5" width="4.109375" style="1" hidden="1" customWidth="1"/>
    <col min="6" max="7" width="4.109375" style="1" customWidth="1"/>
    <col min="8" max="8" width="13.109375" style="1" customWidth="1"/>
    <col min="9" max="9" width="8.109375" style="2" customWidth="1"/>
    <col min="10" max="10" width="12.33203125" style="1" hidden="1" customWidth="1"/>
    <col min="11" max="11" width="25.6640625" style="1" customWidth="1"/>
    <col min="12" max="12" width="6.109375" style="1" customWidth="1"/>
    <col min="13" max="17" width="6" style="1" customWidth="1"/>
    <col min="18" max="18" width="6.109375" style="1" customWidth="1"/>
    <col min="19" max="19" width="10.109375" style="3" customWidth="1"/>
    <col min="20" max="21" width="10" style="1" customWidth="1"/>
    <col min="22" max="22" width="12.5546875" style="3" customWidth="1"/>
    <col min="23" max="16384" width="9.109375" style="1"/>
  </cols>
  <sheetData>
    <row r="3" spans="1:22" x14ac:dyDescent="0.35">
      <c r="A3" s="1" t="s">
        <v>20</v>
      </c>
      <c r="J3" s="4"/>
      <c r="K3" s="4" t="s">
        <v>73</v>
      </c>
    </row>
    <row r="4" spans="1:22" x14ac:dyDescent="0.35">
      <c r="A4" s="26" t="s">
        <v>21</v>
      </c>
      <c r="B4" s="27"/>
      <c r="C4" s="27"/>
    </row>
    <row r="5" spans="1:22" s="5" customFormat="1" ht="22.5" customHeight="1" x14ac:dyDescent="0.3">
      <c r="A5" s="18" t="s">
        <v>0</v>
      </c>
      <c r="B5" s="18" t="s">
        <v>1</v>
      </c>
      <c r="C5" s="18" t="s">
        <v>2</v>
      </c>
      <c r="D5" s="18" t="s">
        <v>3</v>
      </c>
      <c r="E5" s="18"/>
      <c r="F5" s="18"/>
      <c r="G5" s="18"/>
      <c r="H5" s="18" t="s">
        <v>19</v>
      </c>
      <c r="I5" s="21" t="s">
        <v>4</v>
      </c>
      <c r="J5" s="18" t="s">
        <v>18</v>
      </c>
      <c r="K5" s="18" t="s">
        <v>16</v>
      </c>
      <c r="L5" s="24" t="s">
        <v>15</v>
      </c>
      <c r="M5" s="25"/>
      <c r="N5" s="25"/>
      <c r="O5" s="25"/>
      <c r="P5" s="25"/>
      <c r="Q5" s="25"/>
      <c r="R5" s="25"/>
      <c r="S5" s="15" t="s">
        <v>6</v>
      </c>
      <c r="T5" s="18" t="s">
        <v>5</v>
      </c>
      <c r="U5" s="18" t="s">
        <v>13</v>
      </c>
      <c r="V5" s="15" t="s">
        <v>7</v>
      </c>
    </row>
    <row r="6" spans="1:22" s="5" customFormat="1" ht="16.5" customHeight="1" x14ac:dyDescent="0.3">
      <c r="A6" s="19"/>
      <c r="B6" s="19"/>
      <c r="C6" s="19"/>
      <c r="D6" s="19"/>
      <c r="E6" s="19"/>
      <c r="F6" s="19"/>
      <c r="G6" s="19"/>
      <c r="H6" s="19"/>
      <c r="I6" s="22"/>
      <c r="J6" s="19"/>
      <c r="K6" s="19"/>
      <c r="L6" s="18" t="s">
        <v>8</v>
      </c>
      <c r="M6" s="18" t="s">
        <v>9</v>
      </c>
      <c r="N6" s="18" t="s">
        <v>10</v>
      </c>
      <c r="O6" s="18" t="s">
        <v>11</v>
      </c>
      <c r="P6" s="18" t="s">
        <v>12</v>
      </c>
      <c r="Q6" s="18" t="s">
        <v>14</v>
      </c>
      <c r="R6" s="18" t="s">
        <v>97</v>
      </c>
      <c r="S6" s="16"/>
      <c r="T6" s="19"/>
      <c r="U6" s="19"/>
      <c r="V6" s="16"/>
    </row>
    <row r="7" spans="1:22" s="5" customFormat="1" x14ac:dyDescent="0.3">
      <c r="A7" s="20"/>
      <c r="B7" s="20"/>
      <c r="C7" s="20"/>
      <c r="D7" s="20"/>
      <c r="E7" s="20"/>
      <c r="F7" s="20"/>
      <c r="G7" s="20"/>
      <c r="H7" s="20"/>
      <c r="I7" s="23"/>
      <c r="J7" s="20"/>
      <c r="K7" s="20"/>
      <c r="L7" s="20"/>
      <c r="M7" s="20"/>
      <c r="N7" s="20"/>
      <c r="O7" s="20"/>
      <c r="P7" s="20"/>
      <c r="Q7" s="20"/>
      <c r="R7" s="20"/>
      <c r="S7" s="17"/>
      <c r="T7" s="20"/>
      <c r="U7" s="20"/>
      <c r="V7" s="17"/>
    </row>
    <row r="8" spans="1:22" x14ac:dyDescent="0.35">
      <c r="A8" s="6">
        <v>1</v>
      </c>
      <c r="B8" s="6" t="s">
        <v>47</v>
      </c>
      <c r="C8" s="6" t="s">
        <v>48</v>
      </c>
      <c r="D8" s="6" t="s">
        <v>35</v>
      </c>
      <c r="E8" s="6" t="str">
        <f>LEFT(B8,1)</f>
        <v>Н</v>
      </c>
      <c r="F8" s="6" t="str">
        <f>LEFT(C8,1)</f>
        <v>Е</v>
      </c>
      <c r="G8" s="6" t="str">
        <f>LEFT(D8,1)</f>
        <v>С</v>
      </c>
      <c r="H8" s="6">
        <v>764204</v>
      </c>
      <c r="I8" s="6">
        <v>9</v>
      </c>
      <c r="J8" s="6" t="s">
        <v>49</v>
      </c>
      <c r="K8" s="6" t="s">
        <v>17</v>
      </c>
      <c r="L8" s="6">
        <v>10</v>
      </c>
      <c r="M8" s="6">
        <v>3</v>
      </c>
      <c r="N8" s="6">
        <v>3</v>
      </c>
      <c r="O8" s="6">
        <v>2</v>
      </c>
      <c r="P8" s="6">
        <v>0</v>
      </c>
      <c r="Q8" s="6">
        <v>3</v>
      </c>
      <c r="R8" s="6">
        <v>5</v>
      </c>
      <c r="S8" s="7">
        <f>SUM(L8:R8)</f>
        <v>26</v>
      </c>
      <c r="T8" s="8">
        <v>94</v>
      </c>
      <c r="U8" s="9">
        <f>S8/T8</f>
        <v>0.27659574468085107</v>
      </c>
      <c r="V8" s="8" t="str">
        <f>IF(S8&gt;75%*T8,"Победитель",IF(S8&gt;50%*T8,"Призёр","Участник"))</f>
        <v>Участник</v>
      </c>
    </row>
    <row r="9" spans="1:22" x14ac:dyDescent="0.35">
      <c r="A9" s="6">
        <v>2</v>
      </c>
      <c r="B9" s="6" t="s">
        <v>50</v>
      </c>
      <c r="C9" s="6" t="s">
        <v>51</v>
      </c>
      <c r="D9" s="6" t="s">
        <v>52</v>
      </c>
      <c r="E9" s="6" t="str">
        <f>LEFT(B9,1)</f>
        <v>Г</v>
      </c>
      <c r="F9" s="6" t="str">
        <f>LEFT(C9,1)</f>
        <v>А</v>
      </c>
      <c r="G9" s="6" t="str">
        <f>LEFT(D9,1)</f>
        <v>Р</v>
      </c>
      <c r="H9" s="6">
        <v>764204</v>
      </c>
      <c r="I9" s="6">
        <v>9</v>
      </c>
      <c r="J9" s="6" t="s">
        <v>101</v>
      </c>
      <c r="K9" s="6" t="s">
        <v>17</v>
      </c>
      <c r="L9" s="6">
        <v>15</v>
      </c>
      <c r="M9" s="6">
        <v>3</v>
      </c>
      <c r="N9" s="6">
        <v>3</v>
      </c>
      <c r="O9" s="6">
        <v>2</v>
      </c>
      <c r="P9" s="6">
        <v>0</v>
      </c>
      <c r="Q9" s="6">
        <v>3</v>
      </c>
      <c r="R9" s="6">
        <v>0</v>
      </c>
      <c r="S9" s="7">
        <f>SUM(L9:R9)</f>
        <v>26</v>
      </c>
      <c r="T9" s="8">
        <v>94</v>
      </c>
      <c r="U9" s="9">
        <f>S9/T9</f>
        <v>0.27659574468085107</v>
      </c>
      <c r="V9" s="8" t="str">
        <f>IF(S9&gt;75%*T9,"Победитель",IF(S9&gt;50%*T9,"Призёр","Участник"))</f>
        <v>Участник</v>
      </c>
    </row>
    <row r="10" spans="1:22" x14ac:dyDescent="0.35">
      <c r="A10" s="6">
        <v>3</v>
      </c>
      <c r="B10" s="6" t="s">
        <v>55</v>
      </c>
      <c r="C10" s="6" t="s">
        <v>56</v>
      </c>
      <c r="D10" s="6" t="s">
        <v>53</v>
      </c>
      <c r="E10" s="6" t="str">
        <f>LEFT(B10,1)</f>
        <v>Б</v>
      </c>
      <c r="F10" s="6" t="str">
        <f>LEFT(C10,1)</f>
        <v>Ю</v>
      </c>
      <c r="G10" s="6" t="str">
        <f>LEFT(D10,1)</f>
        <v>А</v>
      </c>
      <c r="H10" s="6">
        <v>764204</v>
      </c>
      <c r="I10" s="6">
        <v>10</v>
      </c>
      <c r="J10" s="6" t="s">
        <v>58</v>
      </c>
      <c r="K10" s="6" t="s">
        <v>17</v>
      </c>
      <c r="L10" s="6">
        <v>5</v>
      </c>
      <c r="M10" s="6">
        <v>3</v>
      </c>
      <c r="N10" s="6">
        <v>3</v>
      </c>
      <c r="O10" s="6">
        <v>4</v>
      </c>
      <c r="P10" s="6">
        <v>0</v>
      </c>
      <c r="Q10" s="6">
        <v>9</v>
      </c>
      <c r="R10" s="6"/>
      <c r="S10" s="7">
        <f>SUM(L10:R10)</f>
        <v>24</v>
      </c>
      <c r="T10" s="8">
        <v>100</v>
      </c>
      <c r="U10" s="9">
        <f>S10/T10</f>
        <v>0.24</v>
      </c>
      <c r="V10" s="8" t="str">
        <f>IF(S10&gt;75%*T10,"Победитель",IF(S10&gt;50%*T10,"Призёр","Участник"))</f>
        <v>Участник</v>
      </c>
    </row>
    <row r="11" spans="1:22" x14ac:dyDescent="0.35">
      <c r="A11" s="6">
        <v>4</v>
      </c>
      <c r="B11" s="6" t="s">
        <v>23</v>
      </c>
      <c r="C11" s="6" t="s">
        <v>24</v>
      </c>
      <c r="D11" s="6" t="s">
        <v>25</v>
      </c>
      <c r="E11" s="6" t="str">
        <f>LEFT(B11,1)</f>
        <v>К</v>
      </c>
      <c r="F11" s="6" t="str">
        <f>LEFT(C11,1)</f>
        <v>П</v>
      </c>
      <c r="G11" s="6" t="str">
        <f>LEFT(D11,1)</f>
        <v>Ф</v>
      </c>
      <c r="H11" s="10">
        <v>760184</v>
      </c>
      <c r="I11" s="11">
        <v>10</v>
      </c>
      <c r="J11" s="12" t="s">
        <v>29</v>
      </c>
      <c r="K11" s="13" t="s">
        <v>17</v>
      </c>
      <c r="L11" s="13">
        <v>5</v>
      </c>
      <c r="M11" s="13">
        <v>3</v>
      </c>
      <c r="N11" s="13">
        <v>3</v>
      </c>
      <c r="O11" s="13">
        <v>8</v>
      </c>
      <c r="P11" s="13">
        <v>0</v>
      </c>
      <c r="Q11" s="13">
        <v>3</v>
      </c>
      <c r="R11" s="13"/>
      <c r="S11" s="7">
        <f>SUM(L11:R11)</f>
        <v>22</v>
      </c>
      <c r="T11" s="8">
        <v>100</v>
      </c>
      <c r="U11" s="9">
        <f>S11/T11</f>
        <v>0.22</v>
      </c>
      <c r="V11" s="8" t="str">
        <f>IF(S11&gt;75%*T11,"Победитель",IF(S11&gt;50%*T11,"Призёр","Участник"))</f>
        <v>Участник</v>
      </c>
    </row>
    <row r="12" spans="1:22" x14ac:dyDescent="0.35">
      <c r="A12" s="6">
        <v>5</v>
      </c>
      <c r="B12" s="6" t="s">
        <v>71</v>
      </c>
      <c r="C12" s="6" t="s">
        <v>72</v>
      </c>
      <c r="D12" s="6" t="s">
        <v>22</v>
      </c>
      <c r="E12" s="6" t="str">
        <f>LEFT(B12,1)</f>
        <v>С</v>
      </c>
      <c r="F12" s="6" t="str">
        <f>LEFT(C12,1)</f>
        <v>В</v>
      </c>
      <c r="G12" s="6" t="str">
        <f>LEFT(D12,1)</f>
        <v>С</v>
      </c>
      <c r="H12" s="6">
        <v>760188</v>
      </c>
      <c r="I12" s="14">
        <v>10</v>
      </c>
      <c r="J12" s="6" t="s">
        <v>26</v>
      </c>
      <c r="K12" s="6" t="s">
        <v>17</v>
      </c>
      <c r="L12" s="6">
        <v>8</v>
      </c>
      <c r="M12" s="6">
        <v>3</v>
      </c>
      <c r="N12" s="6">
        <v>3</v>
      </c>
      <c r="O12" s="6">
        <v>6</v>
      </c>
      <c r="P12" s="6">
        <v>0</v>
      </c>
      <c r="Q12" s="6">
        <v>0</v>
      </c>
      <c r="R12" s="6"/>
      <c r="S12" s="7">
        <f>SUM(L12:R12)</f>
        <v>20</v>
      </c>
      <c r="T12" s="8">
        <v>100</v>
      </c>
      <c r="U12" s="9">
        <f>S12/T12</f>
        <v>0.2</v>
      </c>
      <c r="V12" s="8" t="str">
        <f>IF(S12&gt;75%*T12,"Победитель",IF(S12&gt;50%*T12,"Призёр","Участник"))</f>
        <v>Участник</v>
      </c>
    </row>
    <row r="13" spans="1:22" x14ac:dyDescent="0.35">
      <c r="A13" s="6">
        <v>6</v>
      </c>
      <c r="B13" s="6" t="s">
        <v>100</v>
      </c>
      <c r="C13" s="6" t="s">
        <v>67</v>
      </c>
      <c r="D13" s="6" t="s">
        <v>54</v>
      </c>
      <c r="E13" s="6" t="str">
        <f t="shared" ref="E13:E14" si="0">LEFT(B13,1)</f>
        <v>О</v>
      </c>
      <c r="F13" s="6" t="str">
        <f t="shared" ref="F13:F14" si="1">LEFT(C13,1)</f>
        <v>К</v>
      </c>
      <c r="G13" s="6" t="str">
        <f t="shared" ref="G13:G14" si="2">LEFT(D13,1)</f>
        <v>А</v>
      </c>
      <c r="H13" s="6">
        <v>764204</v>
      </c>
      <c r="I13" s="14">
        <v>10</v>
      </c>
      <c r="J13" s="6" t="s">
        <v>27</v>
      </c>
      <c r="K13" s="6" t="s">
        <v>17</v>
      </c>
      <c r="L13" s="6">
        <v>6</v>
      </c>
      <c r="M13" s="6">
        <v>0</v>
      </c>
      <c r="N13" s="6">
        <v>3</v>
      </c>
      <c r="O13" s="6">
        <v>4</v>
      </c>
      <c r="P13" s="6">
        <v>0</v>
      </c>
      <c r="Q13" s="6">
        <v>1</v>
      </c>
      <c r="R13" s="6"/>
      <c r="S13" s="7">
        <f>SUM(L13:R13)</f>
        <v>14</v>
      </c>
      <c r="T13" s="8">
        <v>100</v>
      </c>
      <c r="U13" s="9">
        <f>S13/T13</f>
        <v>0.14000000000000001</v>
      </c>
      <c r="V13" s="8" t="str">
        <f>IF(S13&gt;75%*T13,"Победитель",IF(S13&gt;50%*T13,"Призёр","Участник"))</f>
        <v>Участник</v>
      </c>
    </row>
    <row r="14" spans="1:22" x14ac:dyDescent="0.35">
      <c r="A14" s="6">
        <v>7</v>
      </c>
      <c r="B14" s="6" t="s">
        <v>99</v>
      </c>
      <c r="C14" s="6" t="s">
        <v>70</v>
      </c>
      <c r="D14" s="6" t="s">
        <v>74</v>
      </c>
      <c r="E14" s="6" t="str">
        <f t="shared" si="0"/>
        <v>В</v>
      </c>
      <c r="F14" s="6" t="str">
        <f t="shared" si="1"/>
        <v>К</v>
      </c>
      <c r="G14" s="6" t="str">
        <f t="shared" si="2"/>
        <v>И</v>
      </c>
      <c r="H14" s="6">
        <v>761312</v>
      </c>
      <c r="I14" s="14">
        <v>11</v>
      </c>
      <c r="J14" s="6" t="s">
        <v>62</v>
      </c>
      <c r="K14" s="6" t="s">
        <v>17</v>
      </c>
      <c r="L14" s="6">
        <v>0</v>
      </c>
      <c r="M14" s="6">
        <v>3</v>
      </c>
      <c r="N14" s="6">
        <v>12</v>
      </c>
      <c r="O14" s="6">
        <v>18</v>
      </c>
      <c r="P14" s="6">
        <v>0</v>
      </c>
      <c r="Q14" s="6">
        <v>10</v>
      </c>
      <c r="R14" s="6"/>
      <c r="S14" s="7">
        <f>SUM(L14:R14)</f>
        <v>43</v>
      </c>
      <c r="T14" s="8">
        <v>100</v>
      </c>
      <c r="U14" s="9">
        <f>S14/T14</f>
        <v>0.43</v>
      </c>
      <c r="V14" s="8" t="str">
        <f>IF(S14&gt;75%*T14,"Победитель",IF(S14&gt;50%*T14,"Призёр","Участник"))</f>
        <v>Участник</v>
      </c>
    </row>
    <row r="15" spans="1:22" x14ac:dyDescent="0.35">
      <c r="A15" s="6">
        <v>8</v>
      </c>
      <c r="B15" s="6" t="s">
        <v>81</v>
      </c>
      <c r="C15" s="6" t="s">
        <v>68</v>
      </c>
      <c r="D15" s="6" t="s">
        <v>53</v>
      </c>
      <c r="E15" s="6" t="s">
        <v>88</v>
      </c>
      <c r="F15" s="6" t="s">
        <v>93</v>
      </c>
      <c r="G15" s="6" t="s">
        <v>90</v>
      </c>
      <c r="H15" s="6">
        <v>764202</v>
      </c>
      <c r="I15" s="14">
        <v>11</v>
      </c>
      <c r="J15" s="6" t="s">
        <v>98</v>
      </c>
      <c r="K15" s="6" t="s">
        <v>17</v>
      </c>
      <c r="L15" s="6">
        <v>5</v>
      </c>
      <c r="M15" s="6">
        <v>6</v>
      </c>
      <c r="N15" s="6">
        <v>8</v>
      </c>
      <c r="O15" s="6">
        <v>9</v>
      </c>
      <c r="P15" s="6">
        <v>0</v>
      </c>
      <c r="Q15" s="6">
        <v>4</v>
      </c>
      <c r="R15" s="6"/>
      <c r="S15" s="7">
        <f>SUM(L15:R15)</f>
        <v>32</v>
      </c>
      <c r="T15" s="8">
        <v>100</v>
      </c>
      <c r="U15" s="9">
        <f>S15/T15</f>
        <v>0.32</v>
      </c>
      <c r="V15" s="8" t="str">
        <f>IF(S15&gt;75%*T15,"Победитель",IF(S15&gt;50%*T15,"Призёр","Участник"))</f>
        <v>Участник</v>
      </c>
    </row>
    <row r="16" spans="1:22" x14ac:dyDescent="0.35">
      <c r="A16" s="6">
        <v>9</v>
      </c>
      <c r="B16" s="6" t="s">
        <v>79</v>
      </c>
      <c r="C16" s="6" t="s">
        <v>80</v>
      </c>
      <c r="D16" s="6" t="s">
        <v>76</v>
      </c>
      <c r="E16" s="6" t="s">
        <v>94</v>
      </c>
      <c r="F16" s="6" t="s">
        <v>89</v>
      </c>
      <c r="G16" s="6" t="s">
        <v>90</v>
      </c>
      <c r="H16" s="6">
        <v>764202</v>
      </c>
      <c r="I16" s="14">
        <v>11</v>
      </c>
      <c r="J16" s="6" t="s">
        <v>59</v>
      </c>
      <c r="K16" s="6" t="s">
        <v>17</v>
      </c>
      <c r="L16" s="6">
        <v>11</v>
      </c>
      <c r="M16" s="6">
        <v>0</v>
      </c>
      <c r="N16" s="6">
        <v>5</v>
      </c>
      <c r="O16" s="6">
        <v>12</v>
      </c>
      <c r="P16" s="6">
        <v>0</v>
      </c>
      <c r="Q16" s="6">
        <v>2</v>
      </c>
      <c r="R16" s="6"/>
      <c r="S16" s="7">
        <f>SUM(L16:R16)</f>
        <v>30</v>
      </c>
      <c r="T16" s="8">
        <v>100</v>
      </c>
      <c r="U16" s="9">
        <f>S16/T16</f>
        <v>0.3</v>
      </c>
      <c r="V16" s="8" t="str">
        <f>IF(S16&gt;75%*T16,"Победитель",IF(S16&gt;50%*T16,"Призёр","Участник"))</f>
        <v>Участник</v>
      </c>
    </row>
    <row r="17" spans="1:22" x14ac:dyDescent="0.35">
      <c r="A17" s="6">
        <v>10</v>
      </c>
      <c r="B17" s="6" t="s">
        <v>77</v>
      </c>
      <c r="C17" s="6" t="s">
        <v>78</v>
      </c>
      <c r="D17" s="6" t="s">
        <v>22</v>
      </c>
      <c r="E17" s="6" t="s">
        <v>93</v>
      </c>
      <c r="F17" s="6" t="s">
        <v>90</v>
      </c>
      <c r="G17" s="6" t="s">
        <v>89</v>
      </c>
      <c r="H17" s="6">
        <v>764202</v>
      </c>
      <c r="I17" s="14">
        <v>11</v>
      </c>
      <c r="J17" s="6" t="s">
        <v>60</v>
      </c>
      <c r="K17" s="6" t="s">
        <v>17</v>
      </c>
      <c r="L17" s="6">
        <v>0</v>
      </c>
      <c r="M17" s="6">
        <v>0</v>
      </c>
      <c r="N17" s="6">
        <v>6</v>
      </c>
      <c r="O17" s="6">
        <v>9</v>
      </c>
      <c r="P17" s="6">
        <v>0</v>
      </c>
      <c r="Q17" s="6">
        <v>6</v>
      </c>
      <c r="R17" s="6"/>
      <c r="S17" s="7">
        <f>SUM(L17:R17)</f>
        <v>21</v>
      </c>
      <c r="T17" s="8">
        <v>100</v>
      </c>
      <c r="U17" s="9">
        <f>S17/T17</f>
        <v>0.21</v>
      </c>
      <c r="V17" s="8" t="str">
        <f>IF(S17&gt;75%*T17,"Победитель",IF(S17&gt;50%*T17,"Призёр","Участник"))</f>
        <v>Участник</v>
      </c>
    </row>
    <row r="18" spans="1:22" x14ac:dyDescent="0.35">
      <c r="A18" s="6">
        <v>11</v>
      </c>
      <c r="B18" s="6" t="s">
        <v>34</v>
      </c>
      <c r="C18" s="6" t="s">
        <v>28</v>
      </c>
      <c r="D18" s="6" t="s">
        <v>35</v>
      </c>
      <c r="E18" s="6" t="str">
        <f>LEFT(B18,1)</f>
        <v>М</v>
      </c>
      <c r="F18" s="6" t="str">
        <f>LEFT(C18,1)</f>
        <v>М</v>
      </c>
      <c r="G18" s="6" t="str">
        <f>LEFT(D18,1)</f>
        <v>С</v>
      </c>
      <c r="H18" s="6">
        <v>760184</v>
      </c>
      <c r="I18" s="14">
        <v>11</v>
      </c>
      <c r="J18" s="6" t="s">
        <v>36</v>
      </c>
      <c r="K18" s="6" t="s">
        <v>17</v>
      </c>
      <c r="L18" s="6">
        <v>12</v>
      </c>
      <c r="M18" s="6">
        <v>0</v>
      </c>
      <c r="N18" s="6">
        <v>3</v>
      </c>
      <c r="O18" s="6">
        <v>5</v>
      </c>
      <c r="P18" s="6">
        <v>0</v>
      </c>
      <c r="Q18" s="6">
        <v>1</v>
      </c>
      <c r="R18" s="6"/>
      <c r="S18" s="7">
        <f>SUM(L18:R18)</f>
        <v>21</v>
      </c>
      <c r="T18" s="8">
        <v>100</v>
      </c>
      <c r="U18" s="9">
        <f>S18/T18</f>
        <v>0.21</v>
      </c>
      <c r="V18" s="8" t="str">
        <f>IF(S18&gt;75%*T18,"Победитель",IF(S18&gt;50%*T18,"Призёр","Участник"))</f>
        <v>Участник</v>
      </c>
    </row>
    <row r="19" spans="1:22" x14ac:dyDescent="0.35">
      <c r="A19" s="6">
        <v>12</v>
      </c>
      <c r="B19" s="6" t="s">
        <v>75</v>
      </c>
      <c r="C19" s="6" t="s">
        <v>57</v>
      </c>
      <c r="D19" s="6" t="s">
        <v>76</v>
      </c>
      <c r="E19" s="6" t="s">
        <v>91</v>
      </c>
      <c r="F19" s="6" t="s">
        <v>92</v>
      </c>
      <c r="G19" s="6" t="s">
        <v>90</v>
      </c>
      <c r="H19" s="6">
        <v>764202</v>
      </c>
      <c r="I19" s="14">
        <v>11</v>
      </c>
      <c r="J19" s="6" t="s">
        <v>86</v>
      </c>
      <c r="K19" s="6" t="s">
        <v>17</v>
      </c>
      <c r="L19" s="6">
        <v>0</v>
      </c>
      <c r="M19" s="6">
        <v>3</v>
      </c>
      <c r="N19" s="6">
        <v>6</v>
      </c>
      <c r="O19" s="6">
        <v>6</v>
      </c>
      <c r="P19" s="6">
        <v>0</v>
      </c>
      <c r="Q19" s="6">
        <v>3</v>
      </c>
      <c r="R19" s="6"/>
      <c r="S19" s="7">
        <f>SUM(L19:R19)</f>
        <v>18</v>
      </c>
      <c r="T19" s="8">
        <v>100</v>
      </c>
      <c r="U19" s="9">
        <f>S19/T19</f>
        <v>0.18</v>
      </c>
      <c r="V19" s="8" t="str">
        <f>IF(S19&gt;75%*T19,"Победитель",IF(S19&gt;50%*T19,"Призёр","Участник"))</f>
        <v>Участник</v>
      </c>
    </row>
    <row r="20" spans="1:22" x14ac:dyDescent="0.35">
      <c r="A20" s="6">
        <v>13</v>
      </c>
      <c r="B20" s="6" t="s">
        <v>82</v>
      </c>
      <c r="C20" s="6" t="s">
        <v>83</v>
      </c>
      <c r="D20" s="6" t="s">
        <v>61</v>
      </c>
      <c r="E20" s="6" t="s">
        <v>95</v>
      </c>
      <c r="F20" s="6" t="s">
        <v>46</v>
      </c>
      <c r="G20" s="6" t="s">
        <v>87</v>
      </c>
      <c r="H20" s="6">
        <v>764202</v>
      </c>
      <c r="I20" s="14">
        <v>11</v>
      </c>
      <c r="J20" s="6" t="s">
        <v>41</v>
      </c>
      <c r="K20" s="6" t="s">
        <v>17</v>
      </c>
      <c r="L20" s="6">
        <v>4</v>
      </c>
      <c r="M20" s="6">
        <v>0</v>
      </c>
      <c r="N20" s="6">
        <v>6</v>
      </c>
      <c r="O20" s="6">
        <v>5</v>
      </c>
      <c r="P20" s="6">
        <v>0</v>
      </c>
      <c r="Q20" s="6">
        <v>2</v>
      </c>
      <c r="R20" s="6"/>
      <c r="S20" s="7">
        <f>SUM(L20:R20)</f>
        <v>17</v>
      </c>
      <c r="T20" s="8">
        <v>100</v>
      </c>
      <c r="U20" s="9">
        <f>S20/T20</f>
        <v>0.17</v>
      </c>
      <c r="V20" s="8" t="str">
        <f>IF(S20&gt;75%*T20,"Победитель",IF(S20&gt;50%*T20,"Призёр","Участник"))</f>
        <v>Участник</v>
      </c>
    </row>
    <row r="21" spans="1:22" x14ac:dyDescent="0.35">
      <c r="A21" s="6">
        <v>14</v>
      </c>
      <c r="B21" s="6" t="s">
        <v>64</v>
      </c>
      <c r="C21" s="6" t="s">
        <v>65</v>
      </c>
      <c r="D21" s="6" t="s">
        <v>66</v>
      </c>
      <c r="E21" s="6" t="str">
        <f>LEFT(B21,1)</f>
        <v>Ш</v>
      </c>
      <c r="F21" s="6" t="str">
        <f>LEFT(C21,1)</f>
        <v>С</v>
      </c>
      <c r="G21" s="6" t="str">
        <f>LEFT(D21,1)</f>
        <v>Д</v>
      </c>
      <c r="H21" s="6">
        <v>760188</v>
      </c>
      <c r="I21" s="14">
        <v>11</v>
      </c>
      <c r="J21" s="6" t="s">
        <v>37</v>
      </c>
      <c r="K21" s="6" t="s">
        <v>17</v>
      </c>
      <c r="L21" s="6">
        <v>5</v>
      </c>
      <c r="M21" s="6">
        <v>0</v>
      </c>
      <c r="N21" s="6">
        <v>0</v>
      </c>
      <c r="O21" s="6">
        <v>8</v>
      </c>
      <c r="P21" s="6">
        <v>0</v>
      </c>
      <c r="Q21" s="6">
        <v>0</v>
      </c>
      <c r="R21" s="6"/>
      <c r="S21" s="7">
        <f>SUM(L21:R21)</f>
        <v>13</v>
      </c>
      <c r="T21" s="8">
        <v>100</v>
      </c>
      <c r="U21" s="9">
        <f>S21/T21</f>
        <v>0.13</v>
      </c>
      <c r="V21" s="8" t="str">
        <f>IF(S21&gt;75%*T21,"Победитель",IF(S21&gt;50%*T21,"Призёр","Участник"))</f>
        <v>Участник</v>
      </c>
    </row>
    <row r="22" spans="1:22" x14ac:dyDescent="0.35">
      <c r="A22" s="6">
        <v>15</v>
      </c>
      <c r="B22" s="6" t="s">
        <v>42</v>
      </c>
      <c r="C22" s="6" t="s">
        <v>43</v>
      </c>
      <c r="D22" s="6" t="s">
        <v>44</v>
      </c>
      <c r="E22" s="6" t="str">
        <f>LEFT(B22,1)</f>
        <v>К</v>
      </c>
      <c r="F22" s="6" t="str">
        <f>LEFT(C22,1)</f>
        <v>Н</v>
      </c>
      <c r="G22" s="6" t="str">
        <f>LEFT(D22,1)</f>
        <v>В</v>
      </c>
      <c r="H22" s="6">
        <v>760184</v>
      </c>
      <c r="I22" s="6">
        <v>11</v>
      </c>
      <c r="J22" s="6" t="s">
        <v>30</v>
      </c>
      <c r="K22" s="6" t="s">
        <v>17</v>
      </c>
      <c r="L22" s="6">
        <v>2</v>
      </c>
      <c r="M22" s="6">
        <v>0</v>
      </c>
      <c r="N22" s="6">
        <v>3</v>
      </c>
      <c r="O22" s="6">
        <v>3</v>
      </c>
      <c r="P22" s="6">
        <v>0</v>
      </c>
      <c r="Q22" s="6">
        <v>1</v>
      </c>
      <c r="R22" s="6"/>
      <c r="S22" s="7">
        <f>SUM(L22:R22)</f>
        <v>9</v>
      </c>
      <c r="T22" s="8">
        <v>100</v>
      </c>
      <c r="U22" s="9">
        <f>S22/T22</f>
        <v>0.09</v>
      </c>
      <c r="V22" s="8" t="str">
        <f>IF(S22&gt;75%*T22,"Победитель",IF(S22&gt;50%*T22,"Призёр","Участник"))</f>
        <v>Участник</v>
      </c>
    </row>
    <row r="23" spans="1:22" x14ac:dyDescent="0.35">
      <c r="A23" s="6">
        <v>16</v>
      </c>
      <c r="B23" s="6" t="s">
        <v>31</v>
      </c>
      <c r="C23" s="6" t="s">
        <v>32</v>
      </c>
      <c r="D23" s="6" t="s">
        <v>33</v>
      </c>
      <c r="E23" s="6" t="str">
        <f>LEFT(B23,1)</f>
        <v>М</v>
      </c>
      <c r="F23" s="6" t="str">
        <f>LEFT(C23,1)</f>
        <v>Я</v>
      </c>
      <c r="G23" s="6" t="str">
        <f>LEFT(D23,1)</f>
        <v>А</v>
      </c>
      <c r="H23" s="6">
        <v>760184</v>
      </c>
      <c r="I23" s="14">
        <v>11</v>
      </c>
      <c r="J23" s="6" t="s">
        <v>45</v>
      </c>
      <c r="K23" s="6" t="s">
        <v>17</v>
      </c>
      <c r="L23" s="6">
        <v>6</v>
      </c>
      <c r="M23" s="6">
        <v>0</v>
      </c>
      <c r="N23" s="6">
        <v>0</v>
      </c>
      <c r="O23" s="6">
        <v>3</v>
      </c>
      <c r="P23" s="6">
        <v>0</v>
      </c>
      <c r="Q23" s="6">
        <v>0</v>
      </c>
      <c r="R23" s="6"/>
      <c r="S23" s="7">
        <f>SUM(L23:R23)</f>
        <v>9</v>
      </c>
      <c r="T23" s="8">
        <v>100</v>
      </c>
      <c r="U23" s="9">
        <f>S23/T23</f>
        <v>0.09</v>
      </c>
      <c r="V23" s="8" t="str">
        <f>IF(S23&gt;75%*T23,"Победитель",IF(S23&gt;50%*T23,"Призёр","Участник"))</f>
        <v>Участник</v>
      </c>
    </row>
    <row r="24" spans="1:22" x14ac:dyDescent="0.35">
      <c r="A24" s="6">
        <v>17</v>
      </c>
      <c r="B24" s="6" t="s">
        <v>84</v>
      </c>
      <c r="C24" s="6" t="s">
        <v>70</v>
      </c>
      <c r="D24" s="6" t="s">
        <v>85</v>
      </c>
      <c r="E24" s="6" t="s">
        <v>96</v>
      </c>
      <c r="F24" s="6" t="s">
        <v>95</v>
      </c>
      <c r="G24" s="6" t="s">
        <v>88</v>
      </c>
      <c r="H24" s="6">
        <v>764202</v>
      </c>
      <c r="I24" s="14">
        <v>11</v>
      </c>
      <c r="J24" s="6" t="s">
        <v>63</v>
      </c>
      <c r="K24" s="6" t="s">
        <v>17</v>
      </c>
      <c r="L24" s="6">
        <v>0</v>
      </c>
      <c r="M24" s="6">
        <v>0</v>
      </c>
      <c r="N24" s="6">
        <v>3</v>
      </c>
      <c r="O24" s="6">
        <v>3</v>
      </c>
      <c r="P24" s="6">
        <v>0</v>
      </c>
      <c r="Q24" s="6">
        <v>1</v>
      </c>
      <c r="R24" s="6"/>
      <c r="S24" s="7">
        <f>SUM(L24:R24)</f>
        <v>7</v>
      </c>
      <c r="T24" s="8">
        <v>100</v>
      </c>
      <c r="U24" s="9">
        <f>S24/T24</f>
        <v>7.0000000000000007E-2</v>
      </c>
      <c r="V24" s="8" t="str">
        <f>IF(S24&gt;75%*T24,"Победитель",IF(S24&gt;50%*T24,"Призёр","Участник"))</f>
        <v>Участник</v>
      </c>
    </row>
    <row r="25" spans="1:22" x14ac:dyDescent="0.35">
      <c r="A25" s="6">
        <v>18</v>
      </c>
      <c r="B25" s="6" t="s">
        <v>38</v>
      </c>
      <c r="C25" s="6" t="s">
        <v>39</v>
      </c>
      <c r="D25" s="6" t="s">
        <v>40</v>
      </c>
      <c r="E25" s="6" t="str">
        <f>LEFT(B25,1)</f>
        <v>М</v>
      </c>
      <c r="F25" s="6" t="str">
        <f>LEFT(C25,1)</f>
        <v>Р</v>
      </c>
      <c r="G25" s="6" t="str">
        <f>LEFT(D25,1)</f>
        <v>Н</v>
      </c>
      <c r="H25" s="6">
        <v>760184</v>
      </c>
      <c r="I25" s="6">
        <v>11</v>
      </c>
      <c r="J25" s="6" t="s">
        <v>69</v>
      </c>
      <c r="K25" s="6" t="s">
        <v>17</v>
      </c>
      <c r="L25" s="6">
        <v>0</v>
      </c>
      <c r="M25" s="6">
        <v>0</v>
      </c>
      <c r="N25" s="6">
        <v>3</v>
      </c>
      <c r="O25" s="6">
        <v>0</v>
      </c>
      <c r="P25" s="6">
        <v>0</v>
      </c>
      <c r="Q25" s="6">
        <v>0</v>
      </c>
      <c r="R25" s="6"/>
      <c r="S25" s="7">
        <f>SUM(L25:R25)</f>
        <v>3</v>
      </c>
      <c r="T25" s="8">
        <v>100</v>
      </c>
      <c r="U25" s="9">
        <f>S25/T25</f>
        <v>0.03</v>
      </c>
      <c r="V25" s="8" t="str">
        <f>IF(S25&gt;75%*T25,"Победитель",IF(S25&gt;50%*T25,"Призёр","Участник"))</f>
        <v>Участник</v>
      </c>
    </row>
  </sheetData>
  <sheetProtection algorithmName="SHA-512" hashValue="kseRk4Yn+yAasIyjS4zaux1qFNyb7dTDHoMm0RZxTPpxQwrSeAFBGZZEVZrVRjbR21ItglZ4mP67OgY69QQdlw==" saltValue="cXsryLdf01RRY8S8bP/9AQ==" spinCount="100000" sheet="1" objects="1" scenarios="1"/>
  <sortState xmlns:xlrd2="http://schemas.microsoft.com/office/spreadsheetml/2017/richdata2" ref="B8:V25">
    <sortCondition ref="I8:I25"/>
    <sortCondition ref="V8:V25"/>
    <sortCondition descending="1" ref="S8:S25"/>
  </sortState>
  <mergeCells count="24">
    <mergeCell ref="A4:C4"/>
    <mergeCell ref="A5:A7"/>
    <mergeCell ref="B5:B7"/>
    <mergeCell ref="C5:C7"/>
    <mergeCell ref="D5:D7"/>
    <mergeCell ref="E5:E7"/>
    <mergeCell ref="F5:F7"/>
    <mergeCell ref="G5:G7"/>
    <mergeCell ref="O6:O7"/>
    <mergeCell ref="P6:P7"/>
    <mergeCell ref="V5:V7"/>
    <mergeCell ref="H5:H7"/>
    <mergeCell ref="I5:I7"/>
    <mergeCell ref="J5:J7"/>
    <mergeCell ref="U5:U7"/>
    <mergeCell ref="K5:K7"/>
    <mergeCell ref="L5:R5"/>
    <mergeCell ref="L6:L7"/>
    <mergeCell ref="M6:M7"/>
    <mergeCell ref="N6:N7"/>
    <mergeCell ref="T5:T7"/>
    <mergeCell ref="S5:S7"/>
    <mergeCell ref="R6:R7"/>
    <mergeCell ref="Q6:Q7"/>
  </mergeCells>
  <phoneticPr fontId="15" type="noConversion"/>
  <pageMargins left="0.23622047244094491" right="0.23622047244094491" top="0" bottom="0" header="0" footer="0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ПРАВО 9-11</vt:lpstr>
      <vt:lpstr>'ПРАВО 9-11'!Заголовки_для_печати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2023-10-02T11:03:19Z</cp:lastPrinted>
  <dcterms:created xsi:type="dcterms:W3CDTF">2018-08-16T12:42:27Z</dcterms:created>
  <dcterms:modified xsi:type="dcterms:W3CDTF">2023-11-09T11:37:11Z</dcterms:modified>
</cp:coreProperties>
</file>