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ЛИМПИАДА ВсОШ\2023-2024 олимпиады\ШЭ ВсОШ\ИТОГИ\"/>
    </mc:Choice>
  </mc:AlternateContent>
  <xr:revisionPtr revIDLastSave="0" documentId="8_{F138FD0A-F191-4FA0-BEA7-AC30878040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ФК_5-6 девочки" sheetId="1" r:id="rId1"/>
    <sheet name="ФК_ 5-6 мальчики" sheetId="2" r:id="rId2"/>
    <sheet name="ФК_7-8 девочки" sheetId="3" r:id="rId3"/>
    <sheet name="ФК_7-8 мальчики" sheetId="4" r:id="rId4"/>
    <sheet name="ФК_9-11 девушки" sheetId="5" r:id="rId5"/>
    <sheet name="ФК_9-11 юноши" sheetId="6" r:id="rId6"/>
  </sheets>
  <calcPr calcId="191029"/>
</workbook>
</file>

<file path=xl/calcChain.xml><?xml version="1.0" encoding="utf-8"?>
<calcChain xmlns="http://schemas.openxmlformats.org/spreadsheetml/2006/main">
  <c r="E7" i="6" l="1"/>
  <c r="F7" i="6"/>
  <c r="G7" i="6"/>
  <c r="E8" i="6"/>
  <c r="F8" i="6"/>
  <c r="G8" i="6"/>
  <c r="E9" i="6"/>
  <c r="F9" i="6"/>
  <c r="G9" i="6"/>
  <c r="E10" i="6"/>
  <c r="F10" i="6"/>
  <c r="G10" i="6"/>
  <c r="E11" i="6"/>
  <c r="F11" i="6"/>
  <c r="G11" i="6"/>
  <c r="E12" i="6"/>
  <c r="F12" i="6"/>
  <c r="G12" i="6"/>
  <c r="E13" i="6"/>
  <c r="F13" i="6"/>
  <c r="G13" i="6"/>
  <c r="E14" i="6"/>
  <c r="F14" i="6"/>
  <c r="G14" i="6"/>
  <c r="E15" i="6"/>
  <c r="F15" i="6"/>
  <c r="G15" i="6"/>
  <c r="E16" i="6"/>
  <c r="F16" i="6"/>
  <c r="G16" i="6"/>
  <c r="E17" i="6"/>
  <c r="F17" i="6"/>
  <c r="G17" i="6"/>
  <c r="E18" i="6"/>
  <c r="F18" i="6"/>
  <c r="G18" i="6"/>
  <c r="E19" i="6"/>
  <c r="F19" i="6"/>
  <c r="G19" i="6"/>
  <c r="E20" i="6"/>
  <c r="F20" i="6"/>
  <c r="G20" i="6"/>
  <c r="E21" i="6"/>
  <c r="F21" i="6"/>
  <c r="G21" i="6"/>
  <c r="E22" i="6"/>
  <c r="F22" i="6"/>
  <c r="G22" i="6"/>
  <c r="E23" i="6"/>
  <c r="F23" i="6"/>
  <c r="G23" i="6"/>
  <c r="E24" i="6"/>
  <c r="F24" i="6"/>
  <c r="G24" i="6"/>
  <c r="E25" i="6"/>
  <c r="F25" i="6"/>
  <c r="G25" i="6"/>
  <c r="E26" i="6"/>
  <c r="F26" i="6"/>
  <c r="G26" i="6"/>
  <c r="E27" i="6"/>
  <c r="F27" i="6"/>
  <c r="G27" i="6"/>
  <c r="E28" i="6"/>
  <c r="F28" i="6"/>
  <c r="G28" i="6"/>
  <c r="E29" i="6"/>
  <c r="F29" i="6"/>
  <c r="G29" i="6"/>
  <c r="E30" i="6"/>
  <c r="F30" i="6"/>
  <c r="G30" i="6"/>
  <c r="E31" i="6"/>
  <c r="F31" i="6"/>
  <c r="G31" i="6"/>
  <c r="E32" i="6"/>
  <c r="F32" i="6"/>
  <c r="G32" i="6"/>
  <c r="E33" i="6"/>
  <c r="F33" i="6"/>
  <c r="G33" i="6"/>
  <c r="E34" i="6"/>
  <c r="F34" i="6"/>
  <c r="G34" i="6"/>
  <c r="E35" i="6"/>
  <c r="F35" i="6"/>
  <c r="G35" i="6"/>
  <c r="E36" i="6"/>
  <c r="F36" i="6"/>
  <c r="G36" i="6"/>
  <c r="E37" i="6"/>
  <c r="F37" i="6"/>
  <c r="G37" i="6"/>
  <c r="E38" i="6"/>
  <c r="F38" i="6"/>
  <c r="G38" i="6"/>
  <c r="E39" i="6"/>
  <c r="F39" i="6"/>
  <c r="G39" i="6"/>
  <c r="E40" i="6"/>
  <c r="F40" i="6"/>
  <c r="G40" i="6"/>
  <c r="E41" i="6"/>
  <c r="F41" i="6"/>
  <c r="G41" i="6"/>
  <c r="E42" i="6"/>
  <c r="F42" i="6"/>
  <c r="G42" i="6"/>
  <c r="E43" i="6"/>
  <c r="F43" i="6"/>
  <c r="G43" i="6"/>
  <c r="E44" i="6"/>
  <c r="F44" i="6"/>
  <c r="G44" i="6"/>
  <c r="E45" i="6"/>
  <c r="F45" i="6"/>
  <c r="G45" i="6"/>
  <c r="E46" i="6"/>
  <c r="F46" i="6"/>
  <c r="G46" i="6"/>
  <c r="E47" i="6"/>
  <c r="F47" i="6"/>
  <c r="G47" i="6"/>
  <c r="E48" i="6"/>
  <c r="F48" i="6"/>
  <c r="G48" i="6"/>
  <c r="E49" i="6"/>
  <c r="F49" i="6"/>
  <c r="G49" i="6"/>
  <c r="E50" i="6"/>
  <c r="F50" i="6"/>
  <c r="G50" i="6"/>
  <c r="E51" i="6"/>
  <c r="F51" i="6"/>
  <c r="G51" i="6"/>
  <c r="E52" i="6"/>
  <c r="F52" i="6"/>
  <c r="G52" i="6"/>
  <c r="E53" i="6"/>
  <c r="F53" i="6"/>
  <c r="G53" i="6"/>
  <c r="E54" i="6"/>
  <c r="F54" i="6"/>
  <c r="G54" i="6"/>
  <c r="E55" i="6"/>
  <c r="F55" i="6"/>
  <c r="G55" i="6"/>
  <c r="E56" i="6"/>
  <c r="F56" i="6"/>
  <c r="G56" i="6"/>
  <c r="E57" i="6"/>
  <c r="F57" i="6"/>
  <c r="G57" i="6"/>
  <c r="E58" i="6"/>
  <c r="F58" i="6"/>
  <c r="G58" i="6"/>
  <c r="E59" i="6"/>
  <c r="F59" i="6"/>
  <c r="G59" i="6"/>
  <c r="E60" i="6"/>
  <c r="F60" i="6"/>
  <c r="G60" i="6"/>
  <c r="E61" i="6"/>
  <c r="F61" i="6"/>
  <c r="G61" i="6"/>
  <c r="E62" i="6"/>
  <c r="F62" i="6"/>
  <c r="G62" i="6"/>
  <c r="E63" i="6"/>
  <c r="F63" i="6"/>
  <c r="G63" i="6"/>
  <c r="E64" i="6"/>
  <c r="F64" i="6"/>
  <c r="G64" i="6"/>
  <c r="E65" i="6"/>
  <c r="F65" i="6"/>
  <c r="G65" i="6"/>
  <c r="E66" i="6"/>
  <c r="F66" i="6"/>
  <c r="G66" i="6"/>
  <c r="E67" i="6"/>
  <c r="F67" i="6"/>
  <c r="G67" i="6"/>
  <c r="E68" i="6"/>
  <c r="F68" i="6"/>
  <c r="G68" i="6"/>
  <c r="E69" i="6"/>
  <c r="F69" i="6"/>
  <c r="G69" i="6"/>
  <c r="E70" i="6"/>
  <c r="F70" i="6"/>
  <c r="G70" i="6"/>
  <c r="E71" i="6"/>
  <c r="F71" i="6"/>
  <c r="G71" i="6"/>
  <c r="E72" i="6"/>
  <c r="F72" i="6"/>
  <c r="G72" i="6"/>
  <c r="E73" i="6"/>
  <c r="F73" i="6"/>
  <c r="G73" i="6"/>
  <c r="E74" i="6"/>
  <c r="F74" i="6"/>
  <c r="G74" i="6"/>
  <c r="E75" i="6"/>
  <c r="F75" i="6"/>
  <c r="G75" i="6"/>
  <c r="E76" i="6"/>
  <c r="F76" i="6"/>
  <c r="G76" i="6"/>
  <c r="E77" i="6"/>
  <c r="F77" i="6"/>
  <c r="G77" i="6"/>
  <c r="E78" i="6"/>
  <c r="F78" i="6"/>
  <c r="G78" i="6"/>
  <c r="E79" i="6"/>
  <c r="F79" i="6"/>
  <c r="G79" i="6"/>
  <c r="E80" i="6"/>
  <c r="F80" i="6"/>
  <c r="G80" i="6"/>
  <c r="E81" i="6"/>
  <c r="F81" i="6"/>
  <c r="G81" i="6"/>
  <c r="E82" i="6"/>
  <c r="F82" i="6"/>
  <c r="G82" i="6"/>
  <c r="E83" i="6"/>
  <c r="F83" i="6"/>
  <c r="G83" i="6"/>
  <c r="E84" i="6"/>
  <c r="F84" i="6"/>
  <c r="G84" i="6"/>
  <c r="E85" i="6"/>
  <c r="F85" i="6"/>
  <c r="G85" i="6"/>
  <c r="E86" i="6"/>
  <c r="F86" i="6"/>
  <c r="G86" i="6"/>
  <c r="E87" i="6"/>
  <c r="F87" i="6"/>
  <c r="G87" i="6"/>
  <c r="E88" i="6"/>
  <c r="F88" i="6"/>
  <c r="G88" i="6"/>
  <c r="E89" i="6"/>
  <c r="F89" i="6"/>
  <c r="G89" i="6"/>
  <c r="E90" i="6"/>
  <c r="F90" i="6"/>
  <c r="G90" i="6"/>
  <c r="E91" i="6"/>
  <c r="F91" i="6"/>
  <c r="G91" i="6"/>
  <c r="E92" i="6"/>
  <c r="F92" i="6"/>
  <c r="G92" i="6"/>
  <c r="E93" i="6"/>
  <c r="F93" i="6"/>
  <c r="G93" i="6"/>
  <c r="E94" i="6"/>
  <c r="F94" i="6"/>
  <c r="G94" i="6"/>
  <c r="E95" i="6"/>
  <c r="F95" i="6"/>
  <c r="G95" i="6"/>
  <c r="E96" i="6"/>
  <c r="F96" i="6"/>
  <c r="G96" i="6"/>
  <c r="E7" i="5"/>
  <c r="F7" i="5"/>
  <c r="G7" i="5"/>
  <c r="E8" i="5"/>
  <c r="F8" i="5"/>
  <c r="G8" i="5"/>
  <c r="E9" i="5"/>
  <c r="F9" i="5"/>
  <c r="G9" i="5"/>
  <c r="E10" i="5"/>
  <c r="F10" i="5"/>
  <c r="G10" i="5"/>
  <c r="E11" i="5"/>
  <c r="F11" i="5"/>
  <c r="G11" i="5"/>
  <c r="E12" i="5"/>
  <c r="F12" i="5"/>
  <c r="G12" i="5"/>
  <c r="E13" i="5"/>
  <c r="F13" i="5"/>
  <c r="G13" i="5"/>
  <c r="E14" i="5"/>
  <c r="F14" i="5"/>
  <c r="G14" i="5"/>
  <c r="E15" i="5"/>
  <c r="F15" i="5"/>
  <c r="G15" i="5"/>
  <c r="E16" i="5"/>
  <c r="F16" i="5"/>
  <c r="G16" i="5"/>
  <c r="E17" i="5"/>
  <c r="F17" i="5"/>
  <c r="G17" i="5"/>
  <c r="E18" i="5"/>
  <c r="F18" i="5"/>
  <c r="G18" i="5"/>
  <c r="E19" i="5"/>
  <c r="F19" i="5"/>
  <c r="G19" i="5"/>
  <c r="E20" i="5"/>
  <c r="F20" i="5"/>
  <c r="G20" i="5"/>
  <c r="E21" i="5"/>
  <c r="F21" i="5"/>
  <c r="G21" i="5"/>
  <c r="E22" i="5"/>
  <c r="F22" i="5"/>
  <c r="G22" i="5"/>
  <c r="E23" i="5"/>
  <c r="F23" i="5"/>
  <c r="G23" i="5"/>
  <c r="E24" i="5"/>
  <c r="F24" i="5"/>
  <c r="G24" i="5"/>
  <c r="E25" i="5"/>
  <c r="F25" i="5"/>
  <c r="G25" i="5"/>
  <c r="E26" i="5"/>
  <c r="F26" i="5"/>
  <c r="G26" i="5"/>
  <c r="E27" i="5"/>
  <c r="F27" i="5"/>
  <c r="G27" i="5"/>
  <c r="E28" i="5"/>
  <c r="F28" i="5"/>
  <c r="G28" i="5"/>
  <c r="E29" i="5"/>
  <c r="F29" i="5"/>
  <c r="G29" i="5"/>
  <c r="E30" i="5"/>
  <c r="F30" i="5"/>
  <c r="G30" i="5"/>
  <c r="E31" i="5"/>
  <c r="F31" i="5"/>
  <c r="G31" i="5"/>
  <c r="E32" i="5"/>
  <c r="F32" i="5"/>
  <c r="G32" i="5"/>
  <c r="E33" i="5"/>
  <c r="F33" i="5"/>
  <c r="G33" i="5"/>
  <c r="E34" i="5"/>
  <c r="F34" i="5"/>
  <c r="G34" i="5"/>
  <c r="E35" i="5"/>
  <c r="F35" i="5"/>
  <c r="G35" i="5"/>
  <c r="E36" i="5"/>
  <c r="F36" i="5"/>
  <c r="G36" i="5"/>
  <c r="E37" i="5"/>
  <c r="F37" i="5"/>
  <c r="G37" i="5"/>
  <c r="E38" i="5"/>
  <c r="F38" i="5"/>
  <c r="G38" i="5"/>
  <c r="E39" i="5"/>
  <c r="F39" i="5"/>
  <c r="G39" i="5"/>
  <c r="E40" i="5"/>
  <c r="F40" i="5"/>
  <c r="G40" i="5"/>
  <c r="E41" i="5"/>
  <c r="F41" i="5"/>
  <c r="G41" i="5"/>
  <c r="E42" i="5"/>
  <c r="F42" i="5"/>
  <c r="G42" i="5"/>
  <c r="E43" i="5"/>
  <c r="F43" i="5"/>
  <c r="G43" i="5"/>
  <c r="E44" i="5"/>
  <c r="F44" i="5"/>
  <c r="G44" i="5"/>
  <c r="E45" i="5"/>
  <c r="F45" i="5"/>
  <c r="G45" i="5"/>
  <c r="E46" i="5"/>
  <c r="F46" i="5"/>
  <c r="G46" i="5"/>
  <c r="E47" i="5"/>
  <c r="F47" i="5"/>
  <c r="G47" i="5"/>
  <c r="E48" i="5"/>
  <c r="F48" i="5"/>
  <c r="G48" i="5"/>
  <c r="E49" i="5"/>
  <c r="F49" i="5"/>
  <c r="G49" i="5"/>
  <c r="E50" i="5"/>
  <c r="F50" i="5"/>
  <c r="G50" i="5"/>
  <c r="E51" i="5"/>
  <c r="F51" i="5"/>
  <c r="G51" i="5"/>
  <c r="E52" i="5"/>
  <c r="F52" i="5"/>
  <c r="G52" i="5"/>
  <c r="E53" i="5"/>
  <c r="F53" i="5"/>
  <c r="G53" i="5"/>
  <c r="E54" i="5"/>
  <c r="F54" i="5"/>
  <c r="G54" i="5"/>
  <c r="E55" i="5"/>
  <c r="F55" i="5"/>
  <c r="G55" i="5"/>
  <c r="E56" i="5"/>
  <c r="F56" i="5"/>
  <c r="G56" i="5"/>
  <c r="E57" i="5"/>
  <c r="F57" i="5"/>
  <c r="G57" i="5"/>
  <c r="E58" i="5"/>
  <c r="F58" i="5"/>
  <c r="G58" i="5"/>
  <c r="E59" i="5"/>
  <c r="F59" i="5"/>
  <c r="G59" i="5"/>
  <c r="E60" i="5"/>
  <c r="F60" i="5"/>
  <c r="G60" i="5"/>
  <c r="E61" i="5"/>
  <c r="F61" i="5"/>
  <c r="G61" i="5"/>
  <c r="E62" i="5"/>
  <c r="F62" i="5"/>
  <c r="G62" i="5"/>
  <c r="E63" i="5"/>
  <c r="F63" i="5"/>
  <c r="G63" i="5"/>
  <c r="E64" i="5"/>
  <c r="F64" i="5"/>
  <c r="G64" i="5"/>
  <c r="E65" i="5"/>
  <c r="F65" i="5"/>
  <c r="G65" i="5"/>
  <c r="E66" i="5"/>
  <c r="F66" i="5"/>
  <c r="G66" i="5"/>
  <c r="E67" i="5"/>
  <c r="F67" i="5"/>
  <c r="G67" i="5"/>
  <c r="E68" i="5"/>
  <c r="F68" i="5"/>
  <c r="G68" i="5"/>
  <c r="E69" i="5"/>
  <c r="F69" i="5"/>
  <c r="G69" i="5"/>
  <c r="E70" i="5"/>
  <c r="F70" i="5"/>
  <c r="G70" i="5"/>
  <c r="E71" i="5"/>
  <c r="F71" i="5"/>
  <c r="G71" i="5"/>
  <c r="E72" i="5"/>
  <c r="F72" i="5"/>
  <c r="G72" i="5"/>
  <c r="E73" i="5"/>
  <c r="F73" i="5"/>
  <c r="G73" i="5"/>
  <c r="E74" i="5"/>
  <c r="F74" i="5"/>
  <c r="G74" i="5"/>
  <c r="E75" i="5"/>
  <c r="F75" i="5"/>
  <c r="G75" i="5"/>
  <c r="E76" i="5"/>
  <c r="F76" i="5"/>
  <c r="G76" i="5"/>
  <c r="E77" i="5"/>
  <c r="F77" i="5"/>
  <c r="G77" i="5"/>
  <c r="E78" i="5"/>
  <c r="F78" i="5"/>
  <c r="G78" i="5"/>
  <c r="E79" i="5"/>
  <c r="F79" i="5"/>
  <c r="G79" i="5"/>
  <c r="E80" i="5"/>
  <c r="F80" i="5"/>
  <c r="G80" i="5"/>
  <c r="F6" i="5"/>
  <c r="G6" i="5"/>
  <c r="E7" i="4"/>
  <c r="F7" i="4"/>
  <c r="G7" i="4"/>
  <c r="E8" i="4"/>
  <c r="F8" i="4"/>
  <c r="G8" i="4"/>
  <c r="E9" i="4"/>
  <c r="F9" i="4"/>
  <c r="G9" i="4"/>
  <c r="E10" i="4"/>
  <c r="F10" i="4"/>
  <c r="G10" i="4"/>
  <c r="E11" i="4"/>
  <c r="F11" i="4"/>
  <c r="G11" i="4"/>
  <c r="E12" i="4"/>
  <c r="F12" i="4"/>
  <c r="G12" i="4"/>
  <c r="E13" i="4"/>
  <c r="F13" i="4"/>
  <c r="G13" i="4"/>
  <c r="E14" i="4"/>
  <c r="F14" i="4"/>
  <c r="G14" i="4"/>
  <c r="E15" i="4"/>
  <c r="F15" i="4"/>
  <c r="G15" i="4"/>
  <c r="E16" i="4"/>
  <c r="F16" i="4"/>
  <c r="G16" i="4"/>
  <c r="E17" i="4"/>
  <c r="F17" i="4"/>
  <c r="G17" i="4"/>
  <c r="E18" i="4"/>
  <c r="F18" i="4"/>
  <c r="G18" i="4"/>
  <c r="E19" i="4"/>
  <c r="F19" i="4"/>
  <c r="G19" i="4"/>
  <c r="E20" i="4"/>
  <c r="F20" i="4"/>
  <c r="G20" i="4"/>
  <c r="E21" i="4"/>
  <c r="F21" i="4"/>
  <c r="G21" i="4"/>
  <c r="E22" i="4"/>
  <c r="F22" i="4"/>
  <c r="G22" i="4"/>
  <c r="E23" i="4"/>
  <c r="F23" i="4"/>
  <c r="G23" i="4"/>
  <c r="E24" i="4"/>
  <c r="F24" i="4"/>
  <c r="G24" i="4"/>
  <c r="E25" i="4"/>
  <c r="F25" i="4"/>
  <c r="G25" i="4"/>
  <c r="E26" i="4"/>
  <c r="F26" i="4"/>
  <c r="G26" i="4"/>
  <c r="E27" i="4"/>
  <c r="F27" i="4"/>
  <c r="G27" i="4"/>
  <c r="E28" i="4"/>
  <c r="F28" i="4"/>
  <c r="G28" i="4"/>
  <c r="E29" i="4"/>
  <c r="F29" i="4"/>
  <c r="G29" i="4"/>
  <c r="E30" i="4"/>
  <c r="F30" i="4"/>
  <c r="G30" i="4"/>
  <c r="E31" i="4"/>
  <c r="F31" i="4"/>
  <c r="G31" i="4"/>
  <c r="E32" i="4"/>
  <c r="F32" i="4"/>
  <c r="G32" i="4"/>
  <c r="E33" i="4"/>
  <c r="F33" i="4"/>
  <c r="G33" i="4"/>
  <c r="E34" i="4"/>
  <c r="F34" i="4"/>
  <c r="G34" i="4"/>
  <c r="E35" i="4"/>
  <c r="F35" i="4"/>
  <c r="G35" i="4"/>
  <c r="E36" i="4"/>
  <c r="F36" i="4"/>
  <c r="G36" i="4"/>
  <c r="E37" i="4"/>
  <c r="F37" i="4"/>
  <c r="G37" i="4"/>
  <c r="E38" i="4"/>
  <c r="F38" i="4"/>
  <c r="G38" i="4"/>
  <c r="E39" i="4"/>
  <c r="F39" i="4"/>
  <c r="G39" i="4"/>
  <c r="E40" i="4"/>
  <c r="F40" i="4"/>
  <c r="G40" i="4"/>
  <c r="E41" i="4"/>
  <c r="F41" i="4"/>
  <c r="G41" i="4"/>
  <c r="E42" i="4"/>
  <c r="F42" i="4"/>
  <c r="G42" i="4"/>
  <c r="E43" i="4"/>
  <c r="F43" i="4"/>
  <c r="G43" i="4"/>
  <c r="E44" i="4"/>
  <c r="F44" i="4"/>
  <c r="G44" i="4"/>
  <c r="E45" i="4"/>
  <c r="F45" i="4"/>
  <c r="G45" i="4"/>
  <c r="E46" i="4"/>
  <c r="F46" i="4"/>
  <c r="G46" i="4"/>
  <c r="E47" i="4"/>
  <c r="F47" i="4"/>
  <c r="G47" i="4"/>
  <c r="E48" i="4"/>
  <c r="F48" i="4"/>
  <c r="G48" i="4"/>
  <c r="E49" i="4"/>
  <c r="F49" i="4"/>
  <c r="G49" i="4"/>
  <c r="E50" i="4"/>
  <c r="F50" i="4"/>
  <c r="G50" i="4"/>
  <c r="E51" i="4"/>
  <c r="F51" i="4"/>
  <c r="G51" i="4"/>
  <c r="E52" i="4"/>
  <c r="F52" i="4"/>
  <c r="G52" i="4"/>
  <c r="E53" i="4"/>
  <c r="F53" i="4"/>
  <c r="G53" i="4"/>
  <c r="E54" i="4"/>
  <c r="F54" i="4"/>
  <c r="G54" i="4"/>
  <c r="E55" i="4"/>
  <c r="F55" i="4"/>
  <c r="G55" i="4"/>
  <c r="E56" i="4"/>
  <c r="F56" i="4"/>
  <c r="G56" i="4"/>
  <c r="E57" i="4"/>
  <c r="F57" i="4"/>
  <c r="G57" i="4"/>
  <c r="E58" i="4"/>
  <c r="F58" i="4"/>
  <c r="G58" i="4"/>
  <c r="E59" i="4"/>
  <c r="F59" i="4"/>
  <c r="G59" i="4"/>
  <c r="E60" i="4"/>
  <c r="F60" i="4"/>
  <c r="G60" i="4"/>
  <c r="E61" i="4"/>
  <c r="F61" i="4"/>
  <c r="G61" i="4"/>
  <c r="E62" i="4"/>
  <c r="F62" i="4"/>
  <c r="G62" i="4"/>
  <c r="E63" i="4"/>
  <c r="F63" i="4"/>
  <c r="G63" i="4"/>
  <c r="E64" i="4"/>
  <c r="F64" i="4"/>
  <c r="G64" i="4"/>
  <c r="E65" i="4"/>
  <c r="F65" i="4"/>
  <c r="G65" i="4"/>
  <c r="E66" i="4"/>
  <c r="F66" i="4"/>
  <c r="G66" i="4"/>
  <c r="E67" i="4"/>
  <c r="F67" i="4"/>
  <c r="G67" i="4"/>
  <c r="E68" i="4"/>
  <c r="F68" i="4"/>
  <c r="G68" i="4"/>
  <c r="E69" i="4"/>
  <c r="F69" i="4"/>
  <c r="G69" i="4"/>
  <c r="E70" i="4"/>
  <c r="F70" i="4"/>
  <c r="G70" i="4"/>
  <c r="E71" i="4"/>
  <c r="F71" i="4"/>
  <c r="G71" i="4"/>
  <c r="E72" i="4"/>
  <c r="F72" i="4"/>
  <c r="G72" i="4"/>
  <c r="E73" i="4"/>
  <c r="F73" i="4"/>
  <c r="G73" i="4"/>
  <c r="E74" i="4"/>
  <c r="F74" i="4"/>
  <c r="G74" i="4"/>
  <c r="E75" i="4"/>
  <c r="F75" i="4"/>
  <c r="G75" i="4"/>
  <c r="E76" i="4"/>
  <c r="F76" i="4"/>
  <c r="G76" i="4"/>
  <c r="E77" i="4"/>
  <c r="F77" i="4"/>
  <c r="G77" i="4"/>
  <c r="E78" i="4"/>
  <c r="F78" i="4"/>
  <c r="G78" i="4"/>
  <c r="E79" i="4"/>
  <c r="F79" i="4"/>
  <c r="G79" i="4"/>
  <c r="E80" i="4"/>
  <c r="F80" i="4"/>
  <c r="G80" i="4"/>
  <c r="E81" i="4"/>
  <c r="F81" i="4"/>
  <c r="G81" i="4"/>
  <c r="E82" i="4"/>
  <c r="F82" i="4"/>
  <c r="G82" i="4"/>
  <c r="E83" i="4"/>
  <c r="F83" i="4"/>
  <c r="G83" i="4"/>
  <c r="E84" i="4"/>
  <c r="F84" i="4"/>
  <c r="G84" i="4"/>
  <c r="E85" i="4"/>
  <c r="F85" i="4"/>
  <c r="G85" i="4"/>
  <c r="E86" i="4"/>
  <c r="F86" i="4"/>
  <c r="G86" i="4"/>
  <c r="E87" i="4"/>
  <c r="F87" i="4"/>
  <c r="G87" i="4"/>
  <c r="E88" i="4"/>
  <c r="F88" i="4"/>
  <c r="G88" i="4"/>
  <c r="E89" i="4"/>
  <c r="F89" i="4"/>
  <c r="G89" i="4"/>
  <c r="E90" i="4"/>
  <c r="F90" i="4"/>
  <c r="G90" i="4"/>
  <c r="E91" i="4"/>
  <c r="F91" i="4"/>
  <c r="G91" i="4"/>
  <c r="E92" i="4"/>
  <c r="F92" i="4"/>
  <c r="G92" i="4"/>
  <c r="E93" i="4"/>
  <c r="F93" i="4"/>
  <c r="G93" i="4"/>
  <c r="E94" i="4"/>
  <c r="F94" i="4"/>
  <c r="G94" i="4"/>
  <c r="F6" i="4"/>
  <c r="G6" i="4"/>
  <c r="E7" i="3"/>
  <c r="F7" i="3"/>
  <c r="G7" i="3"/>
  <c r="E8" i="3"/>
  <c r="F8" i="3"/>
  <c r="G8" i="3"/>
  <c r="E9" i="3"/>
  <c r="F9" i="3"/>
  <c r="G9" i="3"/>
  <c r="E10" i="3"/>
  <c r="F10" i="3"/>
  <c r="G10" i="3"/>
  <c r="E11" i="3"/>
  <c r="F11" i="3"/>
  <c r="G11" i="3"/>
  <c r="E12" i="3"/>
  <c r="F12" i="3"/>
  <c r="G12" i="3"/>
  <c r="E13" i="3"/>
  <c r="F13" i="3"/>
  <c r="G13" i="3"/>
  <c r="E14" i="3"/>
  <c r="F14" i="3"/>
  <c r="G14" i="3"/>
  <c r="E15" i="3"/>
  <c r="F15" i="3"/>
  <c r="G15" i="3"/>
  <c r="E16" i="3"/>
  <c r="F16" i="3"/>
  <c r="G16" i="3"/>
  <c r="E17" i="3"/>
  <c r="F17" i="3"/>
  <c r="G17" i="3"/>
  <c r="E18" i="3"/>
  <c r="F18" i="3"/>
  <c r="G18" i="3"/>
  <c r="E19" i="3"/>
  <c r="F19" i="3"/>
  <c r="G19" i="3"/>
  <c r="E20" i="3"/>
  <c r="F20" i="3"/>
  <c r="G20" i="3"/>
  <c r="E21" i="3"/>
  <c r="F21" i="3"/>
  <c r="G21" i="3"/>
  <c r="E22" i="3"/>
  <c r="F22" i="3"/>
  <c r="G22" i="3"/>
  <c r="E23" i="3"/>
  <c r="F23" i="3"/>
  <c r="G23" i="3"/>
  <c r="E24" i="3"/>
  <c r="F24" i="3"/>
  <c r="G24" i="3"/>
  <c r="E25" i="3"/>
  <c r="F25" i="3"/>
  <c r="G25" i="3"/>
  <c r="E26" i="3"/>
  <c r="F26" i="3"/>
  <c r="G26" i="3"/>
  <c r="E27" i="3"/>
  <c r="F27" i="3"/>
  <c r="G27" i="3"/>
  <c r="E28" i="3"/>
  <c r="F28" i="3"/>
  <c r="G28" i="3"/>
  <c r="E29" i="3"/>
  <c r="F29" i="3"/>
  <c r="G29" i="3"/>
  <c r="E30" i="3"/>
  <c r="F30" i="3"/>
  <c r="G30" i="3"/>
  <c r="E31" i="3"/>
  <c r="F31" i="3"/>
  <c r="G31" i="3"/>
  <c r="E32" i="3"/>
  <c r="F32" i="3"/>
  <c r="G32" i="3"/>
  <c r="E33" i="3"/>
  <c r="F33" i="3"/>
  <c r="G33" i="3"/>
  <c r="E34" i="3"/>
  <c r="F34" i="3"/>
  <c r="G34" i="3"/>
  <c r="E35" i="3"/>
  <c r="F35" i="3"/>
  <c r="G35" i="3"/>
  <c r="E36" i="3"/>
  <c r="F36" i="3"/>
  <c r="G36" i="3"/>
  <c r="E37" i="3"/>
  <c r="F37" i="3"/>
  <c r="G37" i="3"/>
  <c r="E38" i="3"/>
  <c r="F38" i="3"/>
  <c r="G38" i="3"/>
  <c r="E39" i="3"/>
  <c r="F39" i="3"/>
  <c r="G39" i="3"/>
  <c r="E40" i="3"/>
  <c r="F40" i="3"/>
  <c r="G40" i="3"/>
  <c r="E41" i="3"/>
  <c r="F41" i="3"/>
  <c r="G41" i="3"/>
  <c r="E42" i="3"/>
  <c r="F42" i="3"/>
  <c r="G42" i="3"/>
  <c r="E43" i="3"/>
  <c r="F43" i="3"/>
  <c r="G43" i="3"/>
  <c r="E44" i="3"/>
  <c r="F44" i="3"/>
  <c r="G44" i="3"/>
  <c r="E45" i="3"/>
  <c r="F45" i="3"/>
  <c r="G45" i="3"/>
  <c r="E46" i="3"/>
  <c r="F46" i="3"/>
  <c r="G46" i="3"/>
  <c r="E47" i="3"/>
  <c r="F47" i="3"/>
  <c r="G47" i="3"/>
  <c r="E48" i="3"/>
  <c r="F48" i="3"/>
  <c r="G48" i="3"/>
  <c r="E49" i="3"/>
  <c r="F49" i="3"/>
  <c r="G49" i="3"/>
  <c r="E50" i="3"/>
  <c r="F50" i="3"/>
  <c r="G50" i="3"/>
  <c r="E51" i="3"/>
  <c r="F51" i="3"/>
  <c r="G51" i="3"/>
  <c r="E52" i="3"/>
  <c r="F52" i="3"/>
  <c r="G52" i="3"/>
  <c r="E53" i="3"/>
  <c r="F53" i="3"/>
  <c r="G53" i="3"/>
  <c r="E54" i="3"/>
  <c r="F54" i="3"/>
  <c r="G54" i="3"/>
  <c r="E55" i="3"/>
  <c r="F55" i="3"/>
  <c r="G55" i="3"/>
  <c r="E56" i="3"/>
  <c r="F56" i="3"/>
  <c r="G56" i="3"/>
  <c r="E57" i="3"/>
  <c r="F57" i="3"/>
  <c r="G57" i="3"/>
  <c r="E58" i="3"/>
  <c r="F58" i="3"/>
  <c r="G58" i="3"/>
  <c r="E59" i="3"/>
  <c r="F59" i="3"/>
  <c r="G59" i="3"/>
  <c r="E60" i="3"/>
  <c r="F60" i="3"/>
  <c r="G60" i="3"/>
  <c r="E61" i="3"/>
  <c r="F61" i="3"/>
  <c r="G61" i="3"/>
  <c r="E62" i="3"/>
  <c r="F62" i="3"/>
  <c r="G62" i="3"/>
  <c r="E63" i="3"/>
  <c r="F63" i="3"/>
  <c r="G63" i="3"/>
  <c r="E64" i="3"/>
  <c r="F64" i="3"/>
  <c r="G64" i="3"/>
  <c r="E65" i="3"/>
  <c r="F65" i="3"/>
  <c r="G65" i="3"/>
  <c r="E66" i="3"/>
  <c r="F66" i="3"/>
  <c r="G66" i="3"/>
  <c r="E67" i="3"/>
  <c r="F67" i="3"/>
  <c r="G67" i="3"/>
  <c r="E68" i="3"/>
  <c r="F68" i="3"/>
  <c r="G68" i="3"/>
  <c r="E69" i="3"/>
  <c r="F69" i="3"/>
  <c r="G69" i="3"/>
  <c r="E70" i="3"/>
  <c r="F70" i="3"/>
  <c r="G70" i="3"/>
  <c r="E71" i="3"/>
  <c r="F71" i="3"/>
  <c r="G71" i="3"/>
  <c r="E72" i="3"/>
  <c r="F72" i="3"/>
  <c r="G72" i="3"/>
  <c r="E73" i="3"/>
  <c r="F73" i="3"/>
  <c r="G73" i="3"/>
  <c r="E74" i="3"/>
  <c r="F74" i="3"/>
  <c r="G74" i="3"/>
  <c r="E75" i="3"/>
  <c r="F75" i="3"/>
  <c r="G75" i="3"/>
  <c r="E76" i="3"/>
  <c r="F76" i="3"/>
  <c r="G76" i="3"/>
  <c r="E77" i="3"/>
  <c r="F77" i="3"/>
  <c r="G77" i="3"/>
  <c r="E78" i="3"/>
  <c r="F78" i="3"/>
  <c r="G78" i="3"/>
  <c r="E79" i="3"/>
  <c r="F79" i="3"/>
  <c r="G79" i="3"/>
  <c r="E80" i="3"/>
  <c r="F80" i="3"/>
  <c r="G80" i="3"/>
  <c r="E81" i="3"/>
  <c r="F81" i="3"/>
  <c r="G81" i="3"/>
  <c r="E82" i="3"/>
  <c r="F82" i="3"/>
  <c r="G82" i="3"/>
  <c r="E83" i="3"/>
  <c r="F83" i="3"/>
  <c r="G83" i="3"/>
  <c r="E84" i="3"/>
  <c r="F84" i="3"/>
  <c r="G84" i="3"/>
  <c r="E85" i="3"/>
  <c r="F85" i="3"/>
  <c r="G85" i="3"/>
  <c r="E86" i="3"/>
  <c r="F86" i="3"/>
  <c r="G86" i="3"/>
  <c r="E87" i="3"/>
  <c r="F87" i="3"/>
  <c r="G87" i="3"/>
  <c r="E88" i="3"/>
  <c r="F88" i="3"/>
  <c r="G88" i="3"/>
  <c r="E89" i="3"/>
  <c r="F89" i="3"/>
  <c r="G89" i="3"/>
  <c r="E90" i="3"/>
  <c r="F90" i="3"/>
  <c r="G90" i="3"/>
  <c r="F6" i="3"/>
  <c r="G6" i="3"/>
  <c r="E7" i="2"/>
  <c r="F7" i="2"/>
  <c r="G7" i="2"/>
  <c r="E8" i="2"/>
  <c r="F8" i="2"/>
  <c r="G8" i="2"/>
  <c r="E9" i="2"/>
  <c r="F9" i="2"/>
  <c r="G9" i="2"/>
  <c r="E10" i="2"/>
  <c r="F10" i="2"/>
  <c r="G10" i="2"/>
  <c r="E11" i="2"/>
  <c r="F11" i="2"/>
  <c r="G11" i="2"/>
  <c r="E12" i="2"/>
  <c r="F12" i="2"/>
  <c r="G12" i="2"/>
  <c r="E13" i="2"/>
  <c r="F13" i="2"/>
  <c r="G13" i="2"/>
  <c r="E14" i="2"/>
  <c r="F14" i="2"/>
  <c r="G14" i="2"/>
  <c r="E15" i="2"/>
  <c r="F15" i="2"/>
  <c r="G15" i="2"/>
  <c r="E16" i="2"/>
  <c r="F16" i="2"/>
  <c r="G16" i="2"/>
  <c r="E17" i="2"/>
  <c r="F17" i="2"/>
  <c r="G17" i="2"/>
  <c r="E18" i="2"/>
  <c r="F18" i="2"/>
  <c r="G18" i="2"/>
  <c r="E19" i="2"/>
  <c r="F19" i="2"/>
  <c r="G19" i="2"/>
  <c r="E20" i="2"/>
  <c r="F20" i="2"/>
  <c r="G20" i="2"/>
  <c r="E21" i="2"/>
  <c r="F21" i="2"/>
  <c r="G21" i="2"/>
  <c r="E22" i="2"/>
  <c r="F22" i="2"/>
  <c r="G22" i="2"/>
  <c r="E23" i="2"/>
  <c r="F23" i="2"/>
  <c r="G23" i="2"/>
  <c r="E24" i="2"/>
  <c r="F24" i="2"/>
  <c r="G24" i="2"/>
  <c r="E25" i="2"/>
  <c r="F25" i="2"/>
  <c r="G25" i="2"/>
  <c r="E26" i="2"/>
  <c r="F26" i="2"/>
  <c r="G26" i="2"/>
  <c r="E27" i="2"/>
  <c r="F27" i="2"/>
  <c r="G27" i="2"/>
  <c r="E28" i="2"/>
  <c r="F28" i="2"/>
  <c r="G28" i="2"/>
  <c r="E29" i="2"/>
  <c r="F29" i="2"/>
  <c r="G29" i="2"/>
  <c r="E30" i="2"/>
  <c r="F30" i="2"/>
  <c r="G30" i="2"/>
  <c r="E31" i="2"/>
  <c r="F31" i="2"/>
  <c r="G31" i="2"/>
  <c r="E32" i="2"/>
  <c r="F32" i="2"/>
  <c r="G32" i="2"/>
  <c r="E33" i="2"/>
  <c r="F33" i="2"/>
  <c r="G33" i="2"/>
  <c r="E34" i="2"/>
  <c r="F34" i="2"/>
  <c r="G34" i="2"/>
  <c r="E35" i="2"/>
  <c r="F35" i="2"/>
  <c r="G35" i="2"/>
  <c r="E36" i="2"/>
  <c r="F36" i="2"/>
  <c r="G36" i="2"/>
  <c r="E37" i="2"/>
  <c r="F37" i="2"/>
  <c r="G37" i="2"/>
  <c r="E38" i="2"/>
  <c r="F38" i="2"/>
  <c r="G38" i="2"/>
  <c r="E39" i="2"/>
  <c r="F39" i="2"/>
  <c r="G39" i="2"/>
  <c r="E40" i="2"/>
  <c r="F40" i="2"/>
  <c r="G40" i="2"/>
  <c r="E41" i="2"/>
  <c r="F41" i="2"/>
  <c r="G41" i="2"/>
  <c r="E42" i="2"/>
  <c r="F42" i="2"/>
  <c r="G42" i="2"/>
  <c r="E43" i="2"/>
  <c r="F43" i="2"/>
  <c r="G43" i="2"/>
  <c r="E44" i="2"/>
  <c r="F44" i="2"/>
  <c r="G44" i="2"/>
  <c r="E45" i="2"/>
  <c r="F45" i="2"/>
  <c r="G45" i="2"/>
  <c r="E46" i="2"/>
  <c r="F46" i="2"/>
  <c r="G46" i="2"/>
  <c r="E47" i="2"/>
  <c r="F47" i="2"/>
  <c r="G47" i="2"/>
  <c r="E48" i="2"/>
  <c r="F48" i="2"/>
  <c r="G48" i="2"/>
  <c r="E49" i="2"/>
  <c r="F49" i="2"/>
  <c r="G49" i="2"/>
  <c r="E50" i="2"/>
  <c r="F50" i="2"/>
  <c r="G50" i="2"/>
  <c r="E51" i="2"/>
  <c r="F51" i="2"/>
  <c r="G51" i="2"/>
  <c r="E52" i="2"/>
  <c r="F52" i="2"/>
  <c r="G52" i="2"/>
  <c r="E53" i="2"/>
  <c r="F53" i="2"/>
  <c r="G53" i="2"/>
  <c r="E54" i="2"/>
  <c r="F54" i="2"/>
  <c r="G54" i="2"/>
  <c r="E55" i="2"/>
  <c r="F55" i="2"/>
  <c r="G55" i="2"/>
  <c r="E56" i="2"/>
  <c r="F56" i="2"/>
  <c r="G56" i="2"/>
  <c r="E57" i="2"/>
  <c r="F57" i="2"/>
  <c r="G57" i="2"/>
  <c r="E58" i="2"/>
  <c r="F58" i="2"/>
  <c r="G58" i="2"/>
  <c r="E59" i="2"/>
  <c r="F59" i="2"/>
  <c r="G59" i="2"/>
  <c r="E60" i="2"/>
  <c r="F60" i="2"/>
  <c r="G60" i="2"/>
  <c r="E61" i="2"/>
  <c r="F61" i="2"/>
  <c r="G61" i="2"/>
  <c r="E62" i="2"/>
  <c r="F62" i="2"/>
  <c r="G62" i="2"/>
  <c r="E63" i="2"/>
  <c r="F63" i="2"/>
  <c r="G63" i="2"/>
  <c r="E64" i="2"/>
  <c r="F64" i="2"/>
  <c r="G64" i="2"/>
  <c r="E65" i="2"/>
  <c r="F65" i="2"/>
  <c r="G65" i="2"/>
  <c r="E66" i="2"/>
  <c r="F66" i="2"/>
  <c r="G66" i="2"/>
  <c r="E67" i="2"/>
  <c r="F67" i="2"/>
  <c r="G67" i="2"/>
  <c r="E68" i="2"/>
  <c r="F68" i="2"/>
  <c r="G68" i="2"/>
  <c r="E69" i="2"/>
  <c r="F69" i="2"/>
  <c r="G69" i="2"/>
  <c r="E70" i="2"/>
  <c r="F70" i="2"/>
  <c r="G70" i="2"/>
  <c r="E71" i="2"/>
  <c r="F71" i="2"/>
  <c r="G71" i="2"/>
  <c r="E72" i="2"/>
  <c r="F72" i="2"/>
  <c r="G72" i="2"/>
  <c r="E73" i="2"/>
  <c r="F73" i="2"/>
  <c r="G73" i="2"/>
  <c r="E74" i="2"/>
  <c r="F74" i="2"/>
  <c r="G74" i="2"/>
  <c r="E75" i="2"/>
  <c r="F75" i="2"/>
  <c r="G75" i="2"/>
  <c r="E76" i="2"/>
  <c r="F76" i="2"/>
  <c r="G76" i="2"/>
  <c r="E77" i="2"/>
  <c r="F77" i="2"/>
  <c r="G77" i="2"/>
  <c r="E78" i="2"/>
  <c r="F78" i="2"/>
  <c r="G78" i="2"/>
  <c r="E79" i="2"/>
  <c r="F79" i="2"/>
  <c r="G79" i="2"/>
  <c r="E80" i="2"/>
  <c r="F80" i="2"/>
  <c r="G80" i="2"/>
  <c r="E81" i="2"/>
  <c r="F81" i="2"/>
  <c r="G81" i="2"/>
  <c r="E82" i="2"/>
  <c r="F82" i="2"/>
  <c r="G82" i="2"/>
  <c r="E83" i="2"/>
  <c r="F83" i="2"/>
  <c r="G83" i="2"/>
  <c r="E84" i="2"/>
  <c r="F84" i="2"/>
  <c r="G84" i="2"/>
  <c r="E85" i="2"/>
  <c r="F85" i="2"/>
  <c r="G85" i="2"/>
  <c r="E86" i="2"/>
  <c r="F86" i="2"/>
  <c r="G86" i="2"/>
  <c r="E87" i="2"/>
  <c r="F87" i="2"/>
  <c r="G87" i="2"/>
  <c r="E88" i="2"/>
  <c r="F88" i="2"/>
  <c r="G88" i="2"/>
  <c r="E89" i="2"/>
  <c r="F89" i="2"/>
  <c r="G89" i="2"/>
  <c r="E90" i="2"/>
  <c r="F90" i="2"/>
  <c r="G90" i="2"/>
  <c r="E91" i="2"/>
  <c r="F91" i="2"/>
  <c r="G91" i="2"/>
  <c r="E92" i="2"/>
  <c r="F92" i="2"/>
  <c r="G92" i="2"/>
  <c r="E93" i="2"/>
  <c r="F93" i="2"/>
  <c r="G93" i="2"/>
  <c r="E94" i="2"/>
  <c r="F94" i="2"/>
  <c r="G94" i="2"/>
  <c r="E95" i="2"/>
  <c r="F95" i="2"/>
  <c r="G95" i="2"/>
  <c r="E96" i="2"/>
  <c r="F96" i="2"/>
  <c r="G96" i="2"/>
  <c r="E97" i="2"/>
  <c r="F97" i="2"/>
  <c r="G97" i="2"/>
  <c r="E98" i="2"/>
  <c r="F98" i="2"/>
  <c r="G98" i="2"/>
  <c r="E99" i="2"/>
  <c r="F99" i="2"/>
  <c r="G99" i="2"/>
  <c r="E100" i="2"/>
  <c r="F100" i="2"/>
  <c r="G100" i="2"/>
  <c r="E101" i="2"/>
  <c r="F101" i="2"/>
  <c r="G101" i="2"/>
  <c r="E102" i="2"/>
  <c r="F102" i="2"/>
  <c r="G102" i="2"/>
  <c r="E103" i="2"/>
  <c r="F103" i="2"/>
  <c r="G103" i="2"/>
  <c r="E104" i="2"/>
  <c r="F104" i="2"/>
  <c r="G104" i="2"/>
  <c r="E105" i="2"/>
  <c r="F105" i="2"/>
  <c r="G105" i="2"/>
  <c r="E106" i="2"/>
  <c r="F106" i="2"/>
  <c r="G106" i="2"/>
  <c r="E107" i="2"/>
  <c r="F107" i="2"/>
  <c r="G107" i="2"/>
  <c r="E108" i="2"/>
  <c r="F108" i="2"/>
  <c r="G108" i="2"/>
  <c r="E109" i="2"/>
  <c r="F109" i="2"/>
  <c r="G109" i="2"/>
  <c r="E110" i="2"/>
  <c r="F110" i="2"/>
  <c r="G110" i="2"/>
  <c r="E111" i="2"/>
  <c r="F111" i="2"/>
  <c r="G111" i="2"/>
  <c r="E112" i="2"/>
  <c r="F112" i="2"/>
  <c r="G112" i="2"/>
  <c r="E113" i="2"/>
  <c r="F113" i="2"/>
  <c r="G113" i="2"/>
  <c r="E114" i="2"/>
  <c r="F114" i="2"/>
  <c r="G114" i="2"/>
  <c r="E115" i="2"/>
  <c r="F115" i="2"/>
  <c r="G115" i="2"/>
  <c r="E116" i="2"/>
  <c r="F116" i="2"/>
  <c r="G116" i="2"/>
  <c r="E117" i="2"/>
  <c r="F117" i="2"/>
  <c r="G117" i="2"/>
  <c r="E118" i="2"/>
  <c r="F118" i="2"/>
  <c r="G118" i="2"/>
  <c r="E119" i="2"/>
  <c r="F119" i="2"/>
  <c r="G119" i="2"/>
  <c r="F6" i="2"/>
  <c r="G6" i="2"/>
  <c r="E7" i="1"/>
  <c r="F7" i="1"/>
  <c r="G7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  <c r="E53" i="1"/>
  <c r="F53" i="1"/>
  <c r="G53" i="1"/>
  <c r="E54" i="1"/>
  <c r="F54" i="1"/>
  <c r="G54" i="1"/>
  <c r="E55" i="1"/>
  <c r="F55" i="1"/>
  <c r="G55" i="1"/>
  <c r="E56" i="1"/>
  <c r="F56" i="1"/>
  <c r="G56" i="1"/>
  <c r="E57" i="1"/>
  <c r="F57" i="1"/>
  <c r="G57" i="1"/>
  <c r="E58" i="1"/>
  <c r="F58" i="1"/>
  <c r="G58" i="1"/>
  <c r="E59" i="1"/>
  <c r="F59" i="1"/>
  <c r="G59" i="1"/>
  <c r="E60" i="1"/>
  <c r="F60" i="1"/>
  <c r="G60" i="1"/>
  <c r="E61" i="1"/>
  <c r="F61" i="1"/>
  <c r="G61" i="1"/>
  <c r="E62" i="1"/>
  <c r="F62" i="1"/>
  <c r="G62" i="1"/>
  <c r="E63" i="1"/>
  <c r="F63" i="1"/>
  <c r="G63" i="1"/>
  <c r="E64" i="1"/>
  <c r="F64" i="1"/>
  <c r="G64" i="1"/>
  <c r="E65" i="1"/>
  <c r="F65" i="1"/>
  <c r="G65" i="1"/>
  <c r="E66" i="1"/>
  <c r="F66" i="1"/>
  <c r="G66" i="1"/>
  <c r="E67" i="1"/>
  <c r="F67" i="1"/>
  <c r="G67" i="1"/>
  <c r="E68" i="1"/>
  <c r="F68" i="1"/>
  <c r="G68" i="1"/>
  <c r="E69" i="1"/>
  <c r="F69" i="1"/>
  <c r="G69" i="1"/>
  <c r="E70" i="1"/>
  <c r="F70" i="1"/>
  <c r="G70" i="1"/>
  <c r="E71" i="1"/>
  <c r="F71" i="1"/>
  <c r="G71" i="1"/>
  <c r="E72" i="1"/>
  <c r="F72" i="1"/>
  <c r="G72" i="1"/>
  <c r="E73" i="1"/>
  <c r="F73" i="1"/>
  <c r="G73" i="1"/>
  <c r="E74" i="1"/>
  <c r="F74" i="1"/>
  <c r="G74" i="1"/>
  <c r="E75" i="1"/>
  <c r="F75" i="1"/>
  <c r="G75" i="1"/>
  <c r="E76" i="1"/>
  <c r="F76" i="1"/>
  <c r="G76" i="1"/>
  <c r="E77" i="1"/>
  <c r="F77" i="1"/>
  <c r="G77" i="1"/>
  <c r="E78" i="1"/>
  <c r="F78" i="1"/>
  <c r="G78" i="1"/>
  <c r="E79" i="1"/>
  <c r="F79" i="1"/>
  <c r="G79" i="1"/>
  <c r="E80" i="1"/>
  <c r="F80" i="1"/>
  <c r="G80" i="1"/>
  <c r="E81" i="1"/>
  <c r="F81" i="1"/>
  <c r="G81" i="1"/>
  <c r="E82" i="1"/>
  <c r="F82" i="1"/>
  <c r="G82" i="1"/>
  <c r="E83" i="1"/>
  <c r="F83" i="1"/>
  <c r="G83" i="1"/>
  <c r="E84" i="1"/>
  <c r="F84" i="1"/>
  <c r="G84" i="1"/>
  <c r="E85" i="1"/>
  <c r="F85" i="1"/>
  <c r="G85" i="1"/>
  <c r="F6" i="1"/>
  <c r="G6" i="1"/>
  <c r="T90" i="4"/>
  <c r="T91" i="4"/>
  <c r="T92" i="4"/>
  <c r="M87" i="6"/>
  <c r="M81" i="6"/>
  <c r="M74" i="6"/>
  <c r="M70" i="6"/>
  <c r="M62" i="6"/>
  <c r="M65" i="6"/>
  <c r="O87" i="6"/>
  <c r="O81" i="6"/>
  <c r="O74" i="6"/>
  <c r="O70" i="6"/>
  <c r="O62" i="6"/>
  <c r="O76" i="4"/>
  <c r="O85" i="4"/>
  <c r="O52" i="4"/>
  <c r="O70" i="4"/>
  <c r="O81" i="4"/>
  <c r="O31" i="4"/>
  <c r="O56" i="4"/>
  <c r="O61" i="4"/>
  <c r="O45" i="4"/>
  <c r="M76" i="4"/>
  <c r="M85" i="4"/>
  <c r="M52" i="4"/>
  <c r="M70" i="4"/>
  <c r="R70" i="4" s="1"/>
  <c r="T70" i="4" s="1"/>
  <c r="M81" i="4"/>
  <c r="M31" i="4"/>
  <c r="M56" i="4"/>
  <c r="M61" i="4"/>
  <c r="M45" i="4"/>
  <c r="R62" i="6" l="1"/>
  <c r="R45" i="4"/>
  <c r="T45" i="4" s="1"/>
  <c r="R52" i="4"/>
  <c r="T52" i="4" s="1"/>
  <c r="R61" i="4"/>
  <c r="T61" i="4" s="1"/>
  <c r="R85" i="4"/>
  <c r="T85" i="4" s="1"/>
  <c r="R74" i="6"/>
  <c r="R81" i="6"/>
  <c r="R87" i="6"/>
  <c r="R70" i="6"/>
  <c r="R56" i="4"/>
  <c r="T56" i="4" s="1"/>
  <c r="R76" i="4"/>
  <c r="T76" i="4" s="1"/>
  <c r="R31" i="4"/>
  <c r="T31" i="4" s="1"/>
  <c r="R81" i="4"/>
  <c r="T81" i="4" s="1"/>
  <c r="O64" i="2"/>
  <c r="M64" i="2"/>
  <c r="O59" i="2"/>
  <c r="R59" i="2" s="1"/>
  <c r="T59" i="2" s="1"/>
  <c r="M59" i="2"/>
  <c r="O85" i="2"/>
  <c r="M85" i="2"/>
  <c r="O66" i="2"/>
  <c r="M66" i="2"/>
  <c r="O76" i="2"/>
  <c r="M76" i="2"/>
  <c r="O95" i="2"/>
  <c r="M95" i="2"/>
  <c r="O70" i="2"/>
  <c r="M70" i="2"/>
  <c r="O104" i="2"/>
  <c r="M104" i="2"/>
  <c r="O98" i="2"/>
  <c r="M98" i="2"/>
  <c r="O100" i="2"/>
  <c r="M100" i="2"/>
  <c r="O79" i="2"/>
  <c r="M79" i="2"/>
  <c r="O44" i="2"/>
  <c r="M44" i="2"/>
  <c r="R44" i="2" l="1"/>
  <c r="T44" i="2" s="1"/>
  <c r="R98" i="2"/>
  <c r="T98" i="2" s="1"/>
  <c r="R95" i="2"/>
  <c r="T95" i="2" s="1"/>
  <c r="R85" i="2"/>
  <c r="T85" i="2" s="1"/>
  <c r="R79" i="2"/>
  <c r="T79" i="2" s="1"/>
  <c r="R104" i="2"/>
  <c r="T104" i="2" s="1"/>
  <c r="R76" i="2"/>
  <c r="T76" i="2" s="1"/>
  <c r="R100" i="2"/>
  <c r="T100" i="2" s="1"/>
  <c r="R70" i="2"/>
  <c r="T70" i="2" s="1"/>
  <c r="R66" i="2"/>
  <c r="T66" i="2" s="1"/>
  <c r="R64" i="2"/>
  <c r="T64" i="2" s="1"/>
  <c r="O77" i="1"/>
  <c r="M77" i="1"/>
  <c r="R77" i="1" s="1"/>
  <c r="T77" i="1" s="1"/>
  <c r="O24" i="1"/>
  <c r="M24" i="1"/>
  <c r="R24" i="1" s="1"/>
  <c r="T24" i="1" s="1"/>
  <c r="O64" i="1"/>
  <c r="M64" i="1"/>
  <c r="R64" i="1" s="1"/>
  <c r="T64" i="1" s="1"/>
  <c r="O78" i="1"/>
  <c r="M78" i="1"/>
  <c r="R78" i="1" s="1"/>
  <c r="T78" i="1" s="1"/>
  <c r="O63" i="1"/>
  <c r="M63" i="1"/>
  <c r="R63" i="1" s="1"/>
  <c r="T63" i="1" s="1"/>
  <c r="O67" i="1"/>
  <c r="M67" i="1"/>
  <c r="R67" i="1" s="1"/>
  <c r="T67" i="1" s="1"/>
  <c r="O22" i="1"/>
  <c r="M22" i="1"/>
  <c r="R22" i="1" s="1"/>
  <c r="T22" i="1" s="1"/>
  <c r="O33" i="1"/>
  <c r="M33" i="1"/>
  <c r="R33" i="1" s="1"/>
  <c r="T33" i="1" s="1"/>
  <c r="M81" i="1" l="1"/>
  <c r="O81" i="1"/>
  <c r="O40" i="1"/>
  <c r="O7" i="1"/>
  <c r="M40" i="1"/>
  <c r="M7" i="1"/>
  <c r="R81" i="1" l="1"/>
  <c r="T81" i="1" s="1"/>
  <c r="O25" i="1"/>
  <c r="O32" i="1"/>
  <c r="M32" i="1"/>
  <c r="O67" i="2"/>
  <c r="M67" i="2"/>
  <c r="R67" i="2" s="1"/>
  <c r="T67" i="2" s="1"/>
  <c r="O102" i="2"/>
  <c r="M102" i="2"/>
  <c r="R102" i="2" s="1"/>
  <c r="T102" i="2" s="1"/>
  <c r="O38" i="3"/>
  <c r="M38" i="3"/>
  <c r="O74" i="4"/>
  <c r="M74" i="4"/>
  <c r="R74" i="4" s="1"/>
  <c r="T74" i="4" s="1"/>
  <c r="O54" i="5"/>
  <c r="M54" i="5"/>
  <c r="O44" i="5"/>
  <c r="M44" i="5"/>
  <c r="O65" i="6"/>
  <c r="R54" i="5" l="1"/>
  <c r="R44" i="5"/>
  <c r="R38" i="3"/>
  <c r="R65" i="6"/>
  <c r="R25" i="1"/>
  <c r="T25" i="1" s="1"/>
  <c r="R32" i="1"/>
  <c r="T32" i="1" s="1"/>
  <c r="O82" i="6"/>
  <c r="M82" i="6"/>
  <c r="O35" i="6"/>
  <c r="M35" i="6"/>
  <c r="O63" i="5"/>
  <c r="M63" i="5"/>
  <c r="R63" i="5" s="1"/>
  <c r="O57" i="5"/>
  <c r="M57" i="5"/>
  <c r="O20" i="5"/>
  <c r="M20" i="5"/>
  <c r="O72" i="3"/>
  <c r="M72" i="3"/>
  <c r="O43" i="3"/>
  <c r="M43" i="3"/>
  <c r="O65" i="3"/>
  <c r="M65" i="3"/>
  <c r="O42" i="3"/>
  <c r="M42" i="3"/>
  <c r="R42" i="3" s="1"/>
  <c r="O41" i="3"/>
  <c r="M41" i="3"/>
  <c r="Q79" i="6"/>
  <c r="O79" i="6"/>
  <c r="R79" i="6" s="1"/>
  <c r="Q83" i="6"/>
  <c r="O83" i="6"/>
  <c r="Q75" i="6"/>
  <c r="O75" i="6"/>
  <c r="Q84" i="6"/>
  <c r="O84" i="6"/>
  <c r="Q22" i="6"/>
  <c r="O22" i="6"/>
  <c r="Q64" i="6"/>
  <c r="O64" i="6"/>
  <c r="Q73" i="5"/>
  <c r="O73" i="5"/>
  <c r="M73" i="5"/>
  <c r="Q66" i="5"/>
  <c r="O66" i="5"/>
  <c r="M66" i="5"/>
  <c r="Q45" i="5"/>
  <c r="O45" i="5"/>
  <c r="M45" i="5"/>
  <c r="Q51" i="5"/>
  <c r="O51" i="5"/>
  <c r="M51" i="5"/>
  <c r="Q28" i="5"/>
  <c r="O28" i="5"/>
  <c r="M28" i="5"/>
  <c r="Q72" i="5"/>
  <c r="O72" i="5"/>
  <c r="M72" i="5"/>
  <c r="Q49" i="5"/>
  <c r="O49" i="5"/>
  <c r="M49" i="5"/>
  <c r="Q67" i="5"/>
  <c r="O67" i="5"/>
  <c r="M67" i="5"/>
  <c r="Q41" i="5"/>
  <c r="O41" i="5"/>
  <c r="M41" i="5"/>
  <c r="Q87" i="4"/>
  <c r="O87" i="4"/>
  <c r="M87" i="4"/>
  <c r="Q63" i="4"/>
  <c r="O63" i="4"/>
  <c r="M63" i="4"/>
  <c r="Q67" i="4"/>
  <c r="O67" i="4"/>
  <c r="M67" i="4"/>
  <c r="O41" i="4"/>
  <c r="M41" i="4"/>
  <c r="Q25" i="4"/>
  <c r="O25" i="4"/>
  <c r="M25" i="4"/>
  <c r="Q32" i="3"/>
  <c r="O32" i="3"/>
  <c r="M32" i="3"/>
  <c r="Q51" i="3"/>
  <c r="O51" i="3"/>
  <c r="M51" i="3"/>
  <c r="Q27" i="3"/>
  <c r="O27" i="3"/>
  <c r="M27" i="3"/>
  <c r="Q99" i="2"/>
  <c r="O99" i="2"/>
  <c r="R99" i="2" s="1"/>
  <c r="T99" i="2" s="1"/>
  <c r="Q101" i="2"/>
  <c r="O101" i="2"/>
  <c r="Q112" i="2"/>
  <c r="O112" i="2"/>
  <c r="Q84" i="2"/>
  <c r="O84" i="2"/>
  <c r="Q113" i="2"/>
  <c r="O113" i="2"/>
  <c r="Q89" i="2"/>
  <c r="O89" i="2"/>
  <c r="R89" i="2" s="1"/>
  <c r="T89" i="2" s="1"/>
  <c r="Q79" i="1"/>
  <c r="O79" i="1"/>
  <c r="Q73" i="1"/>
  <c r="O73" i="1"/>
  <c r="Q18" i="1"/>
  <c r="R18" i="1" s="1"/>
  <c r="T18" i="1" s="1"/>
  <c r="O18" i="1"/>
  <c r="Q58" i="1"/>
  <c r="O58" i="1"/>
  <c r="Q28" i="1"/>
  <c r="O28" i="1"/>
  <c r="Q75" i="1"/>
  <c r="O75" i="1"/>
  <c r="R78" i="3"/>
  <c r="R73" i="3"/>
  <c r="R83" i="3"/>
  <c r="R74" i="3"/>
  <c r="R82" i="3"/>
  <c r="R80" i="3"/>
  <c r="T66" i="3" s="1"/>
  <c r="R66" i="3"/>
  <c r="R116" i="2"/>
  <c r="T116" i="2" s="1"/>
  <c r="R7" i="1"/>
  <c r="T7" i="1" s="1"/>
  <c r="R40" i="1"/>
  <c r="T40" i="1" s="1"/>
  <c r="R75" i="6" l="1"/>
  <c r="R67" i="4"/>
  <c r="T67" i="4" s="1"/>
  <c r="T80" i="3"/>
  <c r="T65" i="3"/>
  <c r="R28" i="1"/>
  <c r="T28" i="1" s="1"/>
  <c r="R101" i="2"/>
  <c r="T101" i="2" s="1"/>
  <c r="R41" i="3"/>
  <c r="R22" i="6"/>
  <c r="T84" i="6" s="1"/>
  <c r="R83" i="6"/>
  <c r="T87" i="6" s="1"/>
  <c r="R64" i="6"/>
  <c r="T83" i="6" s="1"/>
  <c r="R20" i="5"/>
  <c r="R66" i="5"/>
  <c r="R58" i="1"/>
  <c r="T58" i="1" s="1"/>
  <c r="R49" i="5"/>
  <c r="R45" i="5"/>
  <c r="R43" i="3"/>
  <c r="T78" i="3" s="1"/>
  <c r="R82" i="6"/>
  <c r="R35" i="6"/>
  <c r="R79" i="1"/>
  <c r="T79" i="1" s="1"/>
  <c r="R67" i="5"/>
  <c r="R75" i="1"/>
  <c r="T75" i="1" s="1"/>
  <c r="R84" i="2"/>
  <c r="T84" i="2" s="1"/>
  <c r="R51" i="3"/>
  <c r="T73" i="3" s="1"/>
  <c r="R41" i="4"/>
  <c r="T41" i="4" s="1"/>
  <c r="R87" i="4"/>
  <c r="T87" i="4" s="1"/>
  <c r="R28" i="5"/>
  <c r="R72" i="3"/>
  <c r="R57" i="5"/>
  <c r="R112" i="2"/>
  <c r="T112" i="2" s="1"/>
  <c r="R32" i="3"/>
  <c r="T74" i="3" s="1"/>
  <c r="R51" i="5"/>
  <c r="R73" i="1"/>
  <c r="T73" i="1" s="1"/>
  <c r="R41" i="5"/>
  <c r="R73" i="5"/>
  <c r="R113" i="2"/>
  <c r="T113" i="2" s="1"/>
  <c r="R27" i="3"/>
  <c r="T72" i="3" s="1"/>
  <c r="R25" i="4"/>
  <c r="T25" i="4" s="1"/>
  <c r="R63" i="4"/>
  <c r="T63" i="4" s="1"/>
  <c r="R72" i="5"/>
  <c r="R84" i="6"/>
  <c r="R65" i="3"/>
  <c r="O12" i="1"/>
  <c r="M12" i="1"/>
  <c r="O62" i="2"/>
  <c r="M62" i="2"/>
  <c r="O89" i="3"/>
  <c r="M89" i="3"/>
  <c r="O23" i="3"/>
  <c r="M23" i="3"/>
  <c r="R23" i="3" s="1"/>
  <c r="O59" i="4"/>
  <c r="M59" i="4"/>
  <c r="O84" i="4"/>
  <c r="M84" i="4"/>
  <c r="O46" i="4"/>
  <c r="M46" i="4"/>
  <c r="O13" i="4"/>
  <c r="M13" i="4"/>
  <c r="R13" i="4" s="1"/>
  <c r="T13" i="4" s="1"/>
  <c r="O23" i="5"/>
  <c r="M23" i="5"/>
  <c r="O18" i="5"/>
  <c r="M18" i="5"/>
  <c r="R18" i="5" s="1"/>
  <c r="O58" i="5"/>
  <c r="M58" i="5"/>
  <c r="O71" i="5"/>
  <c r="M71" i="5"/>
  <c r="R71" i="5" s="1"/>
  <c r="T63" i="5" s="1"/>
  <c r="O11" i="6"/>
  <c r="M11" i="6"/>
  <c r="O71" i="6"/>
  <c r="M71" i="6"/>
  <c r="R71" i="6" s="1"/>
  <c r="T81" i="6" s="1"/>
  <c r="T67" i="5" l="1"/>
  <c r="T73" i="5"/>
  <c r="T72" i="5"/>
  <c r="T71" i="5"/>
  <c r="R84" i="4"/>
  <c r="T84" i="4" s="1"/>
  <c r="R62" i="2"/>
  <c r="T62" i="2" s="1"/>
  <c r="R46" i="4"/>
  <c r="T46" i="4" s="1"/>
  <c r="R89" i="3"/>
  <c r="R58" i="5"/>
  <c r="R11" i="6"/>
  <c r="T82" i="6" s="1"/>
  <c r="R59" i="4"/>
  <c r="T59" i="4" s="1"/>
  <c r="R23" i="5"/>
  <c r="T66" i="5" s="1"/>
  <c r="R12" i="1"/>
  <c r="T12" i="1" s="1"/>
  <c r="O85" i="6"/>
  <c r="M85" i="6"/>
  <c r="O19" i="6"/>
  <c r="M19" i="6"/>
  <c r="O50" i="6"/>
  <c r="M50" i="6"/>
  <c r="O35" i="5"/>
  <c r="M35" i="5"/>
  <c r="O38" i="5"/>
  <c r="M38" i="5"/>
  <c r="O55" i="5"/>
  <c r="M55" i="5"/>
  <c r="O65" i="5"/>
  <c r="M65" i="5"/>
  <c r="O43" i="5"/>
  <c r="M43" i="5"/>
  <c r="O48" i="3"/>
  <c r="M48" i="3"/>
  <c r="O25" i="3"/>
  <c r="M25" i="3"/>
  <c r="O71" i="1"/>
  <c r="M71" i="1"/>
  <c r="R71" i="1" s="1"/>
  <c r="T71" i="1" s="1"/>
  <c r="O72" i="1"/>
  <c r="M72" i="1"/>
  <c r="O11" i="1"/>
  <c r="M11" i="1"/>
  <c r="O33" i="2"/>
  <c r="M33" i="2"/>
  <c r="R33" i="2" s="1"/>
  <c r="T33" i="2" s="1"/>
  <c r="O93" i="2"/>
  <c r="M93" i="2"/>
  <c r="O51" i="2"/>
  <c r="M51" i="2"/>
  <c r="O30" i="2"/>
  <c r="M30" i="2"/>
  <c r="R93" i="2" l="1"/>
  <c r="T93" i="2" s="1"/>
  <c r="R50" i="6"/>
  <c r="R55" i="5"/>
  <c r="R51" i="2"/>
  <c r="T51" i="2" s="1"/>
  <c r="R25" i="3"/>
  <c r="R38" i="5"/>
  <c r="R72" i="1"/>
  <c r="T72" i="1" s="1"/>
  <c r="R65" i="5"/>
  <c r="R85" i="6"/>
  <c r="R11" i="1"/>
  <c r="T11" i="1" s="1"/>
  <c r="R43" i="5"/>
  <c r="T58" i="5" s="1"/>
  <c r="R19" i="6"/>
  <c r="T79" i="6" s="1"/>
  <c r="R30" i="2"/>
  <c r="T30" i="2" s="1"/>
  <c r="R48" i="3"/>
  <c r="R35" i="5"/>
  <c r="O84" i="3"/>
  <c r="M84" i="3"/>
  <c r="O87" i="3"/>
  <c r="M87" i="3"/>
  <c r="O85" i="3"/>
  <c r="M85" i="3"/>
  <c r="O86" i="3"/>
  <c r="M86" i="3"/>
  <c r="O92" i="4"/>
  <c r="M92" i="4"/>
  <c r="O90" i="4"/>
  <c r="M90" i="4"/>
  <c r="O91" i="4"/>
  <c r="M91" i="4"/>
  <c r="T85" i="6" l="1"/>
  <c r="T65" i="5"/>
  <c r="R67" i="3"/>
  <c r="R76" i="3"/>
  <c r="R69" i="4"/>
  <c r="T69" i="4" s="1"/>
  <c r="R39" i="5"/>
  <c r="T57" i="5" s="1"/>
  <c r="R36" i="5"/>
  <c r="R47" i="6"/>
  <c r="R39" i="6"/>
  <c r="O88" i="6"/>
  <c r="M88" i="6"/>
  <c r="O23" i="6"/>
  <c r="M23" i="6"/>
  <c r="O70" i="5"/>
  <c r="M70" i="5"/>
  <c r="O34" i="5"/>
  <c r="M34" i="5"/>
  <c r="O29" i="5"/>
  <c r="M29" i="5"/>
  <c r="O15" i="5"/>
  <c r="M15" i="5"/>
  <c r="O11" i="5"/>
  <c r="M11" i="5"/>
  <c r="O40" i="4"/>
  <c r="M40" i="4"/>
  <c r="R40" i="4" s="1"/>
  <c r="T40" i="4" s="1"/>
  <c r="O16" i="4"/>
  <c r="M16" i="4"/>
  <c r="O11" i="4"/>
  <c r="M11" i="4"/>
  <c r="O7" i="4"/>
  <c r="M7" i="4"/>
  <c r="R7" i="4" s="1"/>
  <c r="O21" i="3"/>
  <c r="M21" i="3"/>
  <c r="O13" i="3"/>
  <c r="M13" i="3"/>
  <c r="O72" i="2"/>
  <c r="M72" i="2"/>
  <c r="O56" i="2"/>
  <c r="M56" i="2"/>
  <c r="R56" i="2" s="1"/>
  <c r="T56" i="2" s="1"/>
  <c r="O38" i="2"/>
  <c r="M38" i="2"/>
  <c r="O6" i="2"/>
  <c r="M6" i="2"/>
  <c r="E6" i="2"/>
  <c r="O35" i="1"/>
  <c r="R35" i="1" s="1"/>
  <c r="T35" i="1" s="1"/>
  <c r="R23" i="1"/>
  <c r="T23" i="1" s="1"/>
  <c r="R29" i="5" l="1"/>
  <c r="T67" i="3"/>
  <c r="T76" i="3"/>
  <c r="R6" i="2"/>
  <c r="R34" i="5"/>
  <c r="T54" i="5" s="1"/>
  <c r="R16" i="4"/>
  <c r="T16" i="4" s="1"/>
  <c r="R72" i="2"/>
  <c r="T72" i="2" s="1"/>
  <c r="R13" i="3"/>
  <c r="R11" i="5"/>
  <c r="T51" i="5" s="1"/>
  <c r="R15" i="5"/>
  <c r="R88" i="6"/>
  <c r="R38" i="2"/>
  <c r="T38" i="2" s="1"/>
  <c r="R70" i="5"/>
  <c r="R11" i="4"/>
  <c r="T11" i="4" s="1"/>
  <c r="R23" i="6"/>
  <c r="T74" i="6" s="1"/>
  <c r="O89" i="4"/>
  <c r="M89" i="4"/>
  <c r="O88" i="4"/>
  <c r="M88" i="4"/>
  <c r="O22" i="3"/>
  <c r="M22" i="3"/>
  <c r="O117" i="2"/>
  <c r="M117" i="2"/>
  <c r="O97" i="2"/>
  <c r="M97" i="2"/>
  <c r="O9" i="2"/>
  <c r="M9" i="2"/>
  <c r="R9" i="2" s="1"/>
  <c r="T9" i="2" s="1"/>
  <c r="O103" i="2"/>
  <c r="M103" i="2"/>
  <c r="O8" i="1"/>
  <c r="M8" i="1"/>
  <c r="O82" i="1"/>
  <c r="M82" i="1"/>
  <c r="R82" i="1" s="1"/>
  <c r="T82" i="1" s="1"/>
  <c r="T75" i="6" l="1"/>
  <c r="T88" i="6"/>
  <c r="T55" i="5"/>
  <c r="T70" i="5"/>
  <c r="R8" i="1"/>
  <c r="T8" i="1" s="1"/>
  <c r="R88" i="4"/>
  <c r="T88" i="4" s="1"/>
  <c r="R97" i="2"/>
  <c r="T97" i="2" s="1"/>
  <c r="R103" i="2"/>
  <c r="T103" i="2" s="1"/>
  <c r="R89" i="4"/>
  <c r="T89" i="4" s="1"/>
  <c r="R117" i="2"/>
  <c r="T117" i="2" s="1"/>
  <c r="R22" i="3"/>
  <c r="O37" i="1"/>
  <c r="M37" i="1"/>
  <c r="O45" i="1"/>
  <c r="M45" i="1"/>
  <c r="O26" i="1"/>
  <c r="M26" i="1"/>
  <c r="O16" i="1"/>
  <c r="M16" i="1"/>
  <c r="O19" i="1"/>
  <c r="M19" i="1"/>
  <c r="O54" i="1"/>
  <c r="M54" i="1"/>
  <c r="O29" i="1"/>
  <c r="M29" i="1"/>
  <c r="O65" i="1"/>
  <c r="M65" i="1"/>
  <c r="O52" i="1"/>
  <c r="M52" i="1"/>
  <c r="O50" i="1"/>
  <c r="M50" i="1"/>
  <c r="O88" i="2"/>
  <c r="M88" i="2"/>
  <c r="O91" i="2"/>
  <c r="M91" i="2"/>
  <c r="O39" i="2"/>
  <c r="M39" i="2"/>
  <c r="O75" i="2"/>
  <c r="M75" i="2"/>
  <c r="O68" i="2"/>
  <c r="M68" i="2"/>
  <c r="O110" i="2"/>
  <c r="M110" i="2"/>
  <c r="O74" i="2"/>
  <c r="M74" i="2"/>
  <c r="O109" i="2"/>
  <c r="M109" i="2"/>
  <c r="O111" i="2"/>
  <c r="M111" i="2"/>
  <c r="O96" i="2"/>
  <c r="M96" i="2"/>
  <c r="O86" i="2"/>
  <c r="M86" i="2"/>
  <c r="R86" i="2" s="1"/>
  <c r="T86" i="2" s="1"/>
  <c r="O118" i="2"/>
  <c r="M118" i="2"/>
  <c r="O90" i="2"/>
  <c r="M90" i="2"/>
  <c r="O87" i="2"/>
  <c r="M87" i="2"/>
  <c r="O106" i="2"/>
  <c r="M106" i="2"/>
  <c r="O81" i="2"/>
  <c r="M81" i="2"/>
  <c r="O17" i="3"/>
  <c r="M17" i="3"/>
  <c r="O15" i="3"/>
  <c r="M15" i="3"/>
  <c r="O18" i="3"/>
  <c r="M18" i="3"/>
  <c r="O58" i="3"/>
  <c r="M58" i="3"/>
  <c r="O50" i="3"/>
  <c r="M50" i="3"/>
  <c r="O18" i="4"/>
  <c r="M18" i="4"/>
  <c r="O28" i="4"/>
  <c r="M28" i="4"/>
  <c r="O38" i="4"/>
  <c r="M38" i="4"/>
  <c r="O49" i="4"/>
  <c r="M49" i="4"/>
  <c r="O53" i="4"/>
  <c r="M53" i="4"/>
  <c r="R53" i="4" s="1"/>
  <c r="T53" i="4" s="1"/>
  <c r="O66" i="4"/>
  <c r="M66" i="4"/>
  <c r="O80" i="4"/>
  <c r="M80" i="4"/>
  <c r="O75" i="4"/>
  <c r="M75" i="4"/>
  <c r="O78" i="4"/>
  <c r="M78" i="4"/>
  <c r="O65" i="4"/>
  <c r="M65" i="4"/>
  <c r="O54" i="4"/>
  <c r="M54" i="4"/>
  <c r="R54" i="4" s="1"/>
  <c r="T54" i="4" s="1"/>
  <c r="R58" i="3" l="1"/>
  <c r="R118" i="2"/>
  <c r="T118" i="2" s="1"/>
  <c r="R110" i="2"/>
  <c r="T110" i="2" s="1"/>
  <c r="R87" i="2"/>
  <c r="T87" i="2" s="1"/>
  <c r="R109" i="2"/>
  <c r="T109" i="2" s="1"/>
  <c r="R91" i="2"/>
  <c r="T91" i="2" s="1"/>
  <c r="R81" i="2"/>
  <c r="T81" i="2" s="1"/>
  <c r="R96" i="2"/>
  <c r="T96" i="2" s="1"/>
  <c r="R75" i="2"/>
  <c r="T75" i="2" s="1"/>
  <c r="R15" i="3"/>
  <c r="T50" i="3" s="1"/>
  <c r="R78" i="4"/>
  <c r="T78" i="4" s="1"/>
  <c r="R38" i="4"/>
  <c r="T38" i="4" s="1"/>
  <c r="R80" i="4"/>
  <c r="T80" i="4" s="1"/>
  <c r="R18" i="4"/>
  <c r="T18" i="4" s="1"/>
  <c r="R18" i="3"/>
  <c r="R66" i="4"/>
  <c r="T66" i="4" s="1"/>
  <c r="R39" i="2"/>
  <c r="T39" i="2" s="1"/>
  <c r="R29" i="1"/>
  <c r="T29" i="1" s="1"/>
  <c r="R26" i="1"/>
  <c r="T26" i="1" s="1"/>
  <c r="R45" i="1"/>
  <c r="T45" i="1" s="1"/>
  <c r="R19" i="1"/>
  <c r="T19" i="1" s="1"/>
  <c r="R49" i="4"/>
  <c r="T49" i="4" s="1"/>
  <c r="R17" i="3"/>
  <c r="T51" i="3" s="1"/>
  <c r="R111" i="2"/>
  <c r="T111" i="2" s="1"/>
  <c r="R88" i="2"/>
  <c r="T88" i="2" s="1"/>
  <c r="R65" i="1"/>
  <c r="T65" i="1" s="1"/>
  <c r="R65" i="4"/>
  <c r="T65" i="4" s="1"/>
  <c r="R28" i="4"/>
  <c r="T28" i="4" s="1"/>
  <c r="R106" i="2"/>
  <c r="T106" i="2" s="1"/>
  <c r="R74" i="2"/>
  <c r="T74" i="2" s="1"/>
  <c r="R54" i="1"/>
  <c r="T54" i="1" s="1"/>
  <c r="R52" i="1"/>
  <c r="T52" i="1" s="1"/>
  <c r="R37" i="1"/>
  <c r="T37" i="1" s="1"/>
  <c r="R50" i="1"/>
  <c r="T50" i="1" s="1"/>
  <c r="R75" i="4"/>
  <c r="T75" i="4" s="1"/>
  <c r="R50" i="3"/>
  <c r="R90" i="2"/>
  <c r="T90" i="2" s="1"/>
  <c r="R68" i="2"/>
  <c r="T68" i="2" s="1"/>
  <c r="R16" i="1"/>
  <c r="T16" i="1" s="1"/>
  <c r="O12" i="5"/>
  <c r="M12" i="5"/>
  <c r="O9" i="5"/>
  <c r="M9" i="5"/>
  <c r="O50" i="5"/>
  <c r="M50" i="5"/>
  <c r="O60" i="5"/>
  <c r="M60" i="5"/>
  <c r="O48" i="6"/>
  <c r="M48" i="6"/>
  <c r="O57" i="6"/>
  <c r="M57" i="6"/>
  <c r="O42" i="6"/>
  <c r="M42" i="6"/>
  <c r="O94" i="6"/>
  <c r="M94" i="6"/>
  <c r="O76" i="6"/>
  <c r="M76" i="6"/>
  <c r="O61" i="6"/>
  <c r="M61" i="6"/>
  <c r="O24" i="6"/>
  <c r="M24" i="6"/>
  <c r="R24" i="6" s="1"/>
  <c r="O20" i="6"/>
  <c r="M20" i="6"/>
  <c r="O30" i="6"/>
  <c r="M30" i="6"/>
  <c r="O67" i="6"/>
  <c r="M67" i="6"/>
  <c r="O77" i="6"/>
  <c r="M77" i="6"/>
  <c r="O92" i="6"/>
  <c r="M92" i="6"/>
  <c r="O89" i="6"/>
  <c r="M89" i="6"/>
  <c r="R89" i="6" s="1"/>
  <c r="O86" i="6"/>
  <c r="M86" i="6"/>
  <c r="O90" i="6"/>
  <c r="M90" i="6"/>
  <c r="R90" i="6" s="1"/>
  <c r="O93" i="6"/>
  <c r="M93" i="6"/>
  <c r="T89" i="6" l="1"/>
  <c r="T90" i="6"/>
  <c r="R67" i="6"/>
  <c r="T64" i="6" s="1"/>
  <c r="T48" i="3"/>
  <c r="T58" i="3"/>
  <c r="R61" i="6"/>
  <c r="R42" i="6"/>
  <c r="T71" i="6" s="1"/>
  <c r="R86" i="6"/>
  <c r="R57" i="6"/>
  <c r="R77" i="6"/>
  <c r="R76" i="6"/>
  <c r="R12" i="5"/>
  <c r="R93" i="6"/>
  <c r="R20" i="6"/>
  <c r="R60" i="5"/>
  <c r="R9" i="5"/>
  <c r="T49" i="5" s="1"/>
  <c r="R30" i="6"/>
  <c r="T65" i="6" s="1"/>
  <c r="R48" i="6"/>
  <c r="R50" i="5"/>
  <c r="R92" i="6"/>
  <c r="R94" i="6"/>
  <c r="O59" i="6"/>
  <c r="M59" i="6"/>
  <c r="O53" i="6"/>
  <c r="M53" i="6"/>
  <c r="O52" i="6"/>
  <c r="M52" i="6"/>
  <c r="O49" i="6"/>
  <c r="M49" i="6"/>
  <c r="O31" i="6"/>
  <c r="M31" i="6"/>
  <c r="O17" i="6"/>
  <c r="M17" i="6"/>
  <c r="O16" i="6"/>
  <c r="M16" i="6"/>
  <c r="O13" i="6"/>
  <c r="M13" i="6"/>
  <c r="O8" i="6"/>
  <c r="M8" i="6"/>
  <c r="O6" i="6"/>
  <c r="M6" i="6"/>
  <c r="G6" i="6"/>
  <c r="F6" i="6"/>
  <c r="E6" i="6"/>
  <c r="O7" i="6"/>
  <c r="M7" i="6"/>
  <c r="R7" i="6" s="1"/>
  <c r="T47" i="6" s="1"/>
  <c r="O47" i="5"/>
  <c r="M47" i="5"/>
  <c r="R47" i="5" s="1"/>
  <c r="O25" i="5"/>
  <c r="M25" i="5"/>
  <c r="O6" i="5"/>
  <c r="M6" i="5"/>
  <c r="E6" i="5"/>
  <c r="O8" i="4"/>
  <c r="M8" i="4"/>
  <c r="R8" i="4" s="1"/>
  <c r="T8" i="4" s="1"/>
  <c r="O64" i="4"/>
  <c r="M64" i="4"/>
  <c r="O10" i="4"/>
  <c r="M10" i="4"/>
  <c r="O9" i="4"/>
  <c r="M9" i="4"/>
  <c r="R9" i="4" s="1"/>
  <c r="T9" i="4" s="1"/>
  <c r="T70" i="6" l="1"/>
  <c r="T94" i="6"/>
  <c r="T62" i="6"/>
  <c r="T92" i="6"/>
  <c r="T86" i="6"/>
  <c r="T76" i="6"/>
  <c r="T61" i="6"/>
  <c r="T93" i="6"/>
  <c r="T77" i="6"/>
  <c r="T67" i="6"/>
  <c r="T47" i="5"/>
  <c r="T60" i="5"/>
  <c r="T50" i="5"/>
  <c r="R25" i="5"/>
  <c r="T45" i="5" s="1"/>
  <c r="R10" i="4"/>
  <c r="T10" i="4" s="1"/>
  <c r="R6" i="6"/>
  <c r="T48" i="6" s="1"/>
  <c r="R64" i="4"/>
  <c r="T64" i="4" s="1"/>
  <c r="R6" i="5"/>
  <c r="T44" i="5" s="1"/>
  <c r="R8" i="6"/>
  <c r="T49" i="6" s="1"/>
  <c r="R13" i="6"/>
  <c r="T50" i="6" s="1"/>
  <c r="R16" i="6"/>
  <c r="R17" i="6"/>
  <c r="T52" i="6" s="1"/>
  <c r="R31" i="6"/>
  <c r="R49" i="6"/>
  <c r="R52" i="6"/>
  <c r="R53" i="6"/>
  <c r="R59" i="6"/>
  <c r="O31" i="3"/>
  <c r="M31" i="3"/>
  <c r="O12" i="3"/>
  <c r="M12" i="3"/>
  <c r="O7" i="3"/>
  <c r="M7" i="3"/>
  <c r="O94" i="2"/>
  <c r="M94" i="2"/>
  <c r="O54" i="2"/>
  <c r="M54" i="2"/>
  <c r="O46" i="2"/>
  <c r="M46" i="2"/>
  <c r="O41" i="2"/>
  <c r="M41" i="2"/>
  <c r="O29" i="2"/>
  <c r="M29" i="2"/>
  <c r="O25" i="2"/>
  <c r="M25" i="2"/>
  <c r="O13" i="2"/>
  <c r="M13" i="2"/>
  <c r="O15" i="1"/>
  <c r="M15" i="1"/>
  <c r="T57" i="6" l="1"/>
  <c r="T59" i="6"/>
  <c r="T53" i="6"/>
  <c r="R94" i="2"/>
  <c r="T94" i="2" s="1"/>
  <c r="R29" i="2"/>
  <c r="T29" i="2" s="1"/>
  <c r="R41" i="2"/>
  <c r="T41" i="2" s="1"/>
  <c r="R7" i="3"/>
  <c r="R15" i="1"/>
  <c r="T15" i="1" s="1"/>
  <c r="R25" i="2"/>
  <c r="T25" i="2" s="1"/>
  <c r="R54" i="2"/>
  <c r="T54" i="2" s="1"/>
  <c r="R31" i="3"/>
  <c r="R13" i="2"/>
  <c r="T13" i="2" s="1"/>
  <c r="R46" i="2"/>
  <c r="T46" i="2" s="1"/>
  <c r="R12" i="3"/>
  <c r="O68" i="6"/>
  <c r="M68" i="6"/>
  <c r="O63" i="6"/>
  <c r="M63" i="6"/>
  <c r="O51" i="6"/>
  <c r="M51" i="6"/>
  <c r="O91" i="6"/>
  <c r="M91" i="6"/>
  <c r="O95" i="6"/>
  <c r="M95" i="6"/>
  <c r="O80" i="6"/>
  <c r="M80" i="6"/>
  <c r="O55" i="6"/>
  <c r="M55" i="6"/>
  <c r="O37" i="6"/>
  <c r="M37" i="6"/>
  <c r="O26" i="6"/>
  <c r="M26" i="6"/>
  <c r="R26" i="6" s="1"/>
  <c r="O38" i="6"/>
  <c r="M38" i="6"/>
  <c r="O32" i="6"/>
  <c r="M32" i="6"/>
  <c r="O10" i="6"/>
  <c r="M10" i="6"/>
  <c r="R10" i="6" s="1"/>
  <c r="T35" i="6" s="1"/>
  <c r="O14" i="6"/>
  <c r="M14" i="6"/>
  <c r="O15" i="6"/>
  <c r="M15" i="6"/>
  <c r="O52" i="5"/>
  <c r="M52" i="5"/>
  <c r="O77" i="5"/>
  <c r="M77" i="5"/>
  <c r="R77" i="5" s="1"/>
  <c r="O76" i="5"/>
  <c r="M76" i="5"/>
  <c r="O75" i="5"/>
  <c r="M75" i="5"/>
  <c r="O56" i="5"/>
  <c r="M56" i="5"/>
  <c r="R56" i="5" s="1"/>
  <c r="O13" i="5"/>
  <c r="M13" i="5"/>
  <c r="O46" i="5"/>
  <c r="M46" i="5"/>
  <c r="O62" i="5"/>
  <c r="M62" i="5"/>
  <c r="R62" i="5" s="1"/>
  <c r="O72" i="4"/>
  <c r="M72" i="4"/>
  <c r="R72" i="4" s="1"/>
  <c r="T72" i="4" s="1"/>
  <c r="O35" i="4"/>
  <c r="M35" i="4"/>
  <c r="O17" i="4"/>
  <c r="M17" i="4"/>
  <c r="O12" i="4"/>
  <c r="M12" i="4"/>
  <c r="R12" i="4" s="1"/>
  <c r="T12" i="4" s="1"/>
  <c r="O57" i="4"/>
  <c r="M57" i="4"/>
  <c r="O33" i="4"/>
  <c r="M33" i="4"/>
  <c r="O44" i="4"/>
  <c r="M44" i="4"/>
  <c r="O94" i="4"/>
  <c r="M94" i="4"/>
  <c r="O83" i="1"/>
  <c r="M83" i="1"/>
  <c r="R83" i="1" s="1"/>
  <c r="T83" i="1" s="1"/>
  <c r="O56" i="1"/>
  <c r="M56" i="1"/>
  <c r="O74" i="1"/>
  <c r="M74" i="1"/>
  <c r="O84" i="1"/>
  <c r="M84" i="1"/>
  <c r="O69" i="1"/>
  <c r="M69" i="1"/>
  <c r="O85" i="1"/>
  <c r="M85" i="1"/>
  <c r="R85" i="1" s="1"/>
  <c r="T85" i="1" s="1"/>
  <c r="O43" i="1"/>
  <c r="M43" i="1"/>
  <c r="R43" i="1" s="1"/>
  <c r="T43" i="1" s="1"/>
  <c r="O66" i="1"/>
  <c r="M66" i="1"/>
  <c r="O80" i="1"/>
  <c r="M80" i="1"/>
  <c r="R80" i="1" s="1"/>
  <c r="T80" i="1" s="1"/>
  <c r="O27" i="1"/>
  <c r="M27" i="1"/>
  <c r="O9" i="1"/>
  <c r="M9" i="1"/>
  <c r="O35" i="3"/>
  <c r="M35" i="3"/>
  <c r="O47" i="3"/>
  <c r="M47" i="3"/>
  <c r="O11" i="3"/>
  <c r="M11" i="3"/>
  <c r="R11" i="3" s="1"/>
  <c r="T41" i="3" s="1"/>
  <c r="O49" i="3"/>
  <c r="M49" i="3"/>
  <c r="O52" i="3"/>
  <c r="M52" i="3"/>
  <c r="O6" i="3"/>
  <c r="M6" i="3"/>
  <c r="R6" i="3" s="1"/>
  <c r="T38" i="3" s="1"/>
  <c r="E6" i="3"/>
  <c r="O90" i="3"/>
  <c r="M90" i="3"/>
  <c r="O7" i="2"/>
  <c r="M7" i="2"/>
  <c r="O19" i="2"/>
  <c r="M19" i="2"/>
  <c r="O11" i="2"/>
  <c r="M11" i="2"/>
  <c r="O92" i="2"/>
  <c r="M92" i="2"/>
  <c r="O37" i="2"/>
  <c r="M37" i="2"/>
  <c r="O69" i="2"/>
  <c r="M69" i="2"/>
  <c r="O35" i="2"/>
  <c r="M35" i="2"/>
  <c r="O82" i="2"/>
  <c r="M82" i="2"/>
  <c r="R82" i="2" s="1"/>
  <c r="T82" i="2" s="1"/>
  <c r="R55" i="6" l="1"/>
  <c r="R91" i="6"/>
  <c r="T36" i="5"/>
  <c r="T62" i="5"/>
  <c r="T39" i="5"/>
  <c r="T56" i="5"/>
  <c r="T77" i="5"/>
  <c r="R69" i="1"/>
  <c r="T69" i="1" s="1"/>
  <c r="R68" i="6"/>
  <c r="R52" i="5"/>
  <c r="R7" i="2"/>
  <c r="T7" i="2" s="1"/>
  <c r="R17" i="4"/>
  <c r="T17" i="4" s="1"/>
  <c r="R11" i="2"/>
  <c r="T11" i="2" s="1"/>
  <c r="R90" i="3"/>
  <c r="R52" i="3"/>
  <c r="R66" i="1"/>
  <c r="T66" i="1" s="1"/>
  <c r="R84" i="1"/>
  <c r="T84" i="1" s="1"/>
  <c r="R76" i="5"/>
  <c r="R15" i="6"/>
  <c r="R80" i="6"/>
  <c r="R69" i="2"/>
  <c r="T69" i="2" s="1"/>
  <c r="R33" i="4"/>
  <c r="T33" i="4" s="1"/>
  <c r="R35" i="2"/>
  <c r="T35" i="2" s="1"/>
  <c r="R49" i="3"/>
  <c r="R35" i="4"/>
  <c r="T35" i="4" s="1"/>
  <c r="R14" i="6"/>
  <c r="R95" i="6"/>
  <c r="R92" i="2"/>
  <c r="T92" i="2" s="1"/>
  <c r="R35" i="3"/>
  <c r="T43" i="3" s="1"/>
  <c r="R44" i="4"/>
  <c r="T44" i="4" s="1"/>
  <c r="R13" i="5"/>
  <c r="T38" i="5" s="1"/>
  <c r="R38" i="6"/>
  <c r="T37" i="6" s="1"/>
  <c r="R63" i="6"/>
  <c r="R9" i="1"/>
  <c r="T9" i="1" s="1"/>
  <c r="R37" i="2"/>
  <c r="T37" i="2" s="1"/>
  <c r="R47" i="3"/>
  <c r="R27" i="1"/>
  <c r="T27" i="1" s="1"/>
  <c r="R56" i="1"/>
  <c r="T56" i="1" s="1"/>
  <c r="R94" i="4"/>
  <c r="T94" i="4" s="1"/>
  <c r="R46" i="5"/>
  <c r="R32" i="6"/>
  <c r="R51" i="6"/>
  <c r="R74" i="1"/>
  <c r="T74" i="1" s="1"/>
  <c r="R19" i="2"/>
  <c r="T19" i="2" s="1"/>
  <c r="R57" i="4"/>
  <c r="T57" i="4" s="1"/>
  <c r="R75" i="5"/>
  <c r="R37" i="6"/>
  <c r="T39" i="6" s="1"/>
  <c r="O32" i="5"/>
  <c r="M32" i="5"/>
  <c r="O31" i="5"/>
  <c r="M31" i="5"/>
  <c r="O78" i="5"/>
  <c r="M78" i="5"/>
  <c r="O74" i="5"/>
  <c r="M74" i="5"/>
  <c r="O61" i="5"/>
  <c r="M61" i="5"/>
  <c r="R61" i="5" s="1"/>
  <c r="O79" i="5"/>
  <c r="M79" i="5"/>
  <c r="O64" i="5"/>
  <c r="M64" i="5"/>
  <c r="O7" i="5"/>
  <c r="M7" i="5"/>
  <c r="R7" i="5" s="1"/>
  <c r="T28" i="5" s="1"/>
  <c r="O80" i="5"/>
  <c r="M80" i="5"/>
  <c r="R80" i="5" s="1"/>
  <c r="O37" i="5"/>
  <c r="M37" i="5"/>
  <c r="O59" i="5"/>
  <c r="M59" i="5"/>
  <c r="R59" i="5" s="1"/>
  <c r="O33" i="5"/>
  <c r="M33" i="5"/>
  <c r="R33" i="5" s="1"/>
  <c r="T63" i="6" l="1"/>
  <c r="T42" i="6"/>
  <c r="T95" i="6"/>
  <c r="T68" i="6"/>
  <c r="T80" i="6"/>
  <c r="T38" i="6"/>
  <c r="T51" i="6"/>
  <c r="T91" i="6"/>
  <c r="T55" i="6"/>
  <c r="R79" i="5"/>
  <c r="R78" i="5"/>
  <c r="T75" i="5"/>
  <c r="T37" i="5"/>
  <c r="T46" i="5"/>
  <c r="T43" i="5"/>
  <c r="T52" i="5"/>
  <c r="T80" i="5"/>
  <c r="T31" i="5"/>
  <c r="T61" i="5"/>
  <c r="T41" i="5"/>
  <c r="T76" i="5"/>
  <c r="T25" i="5"/>
  <c r="T59" i="5"/>
  <c r="T52" i="3"/>
  <c r="T49" i="3"/>
  <c r="T42" i="3"/>
  <c r="T47" i="3"/>
  <c r="R64" i="5"/>
  <c r="R74" i="5"/>
  <c r="R32" i="5"/>
  <c r="T35" i="5" s="1"/>
  <c r="R31" i="5"/>
  <c r="T34" i="5" s="1"/>
  <c r="R37" i="5"/>
  <c r="O73" i="6"/>
  <c r="M73" i="6"/>
  <c r="O21" i="6"/>
  <c r="M21" i="6"/>
  <c r="O18" i="6"/>
  <c r="M18" i="6"/>
  <c r="R18" i="6" s="1"/>
  <c r="T30" i="6" s="1"/>
  <c r="O72" i="6"/>
  <c r="M72" i="6"/>
  <c r="O78" i="6"/>
  <c r="M78" i="6"/>
  <c r="R78" i="6" s="1"/>
  <c r="O96" i="6"/>
  <c r="M96" i="6"/>
  <c r="O69" i="6"/>
  <c r="M69" i="6"/>
  <c r="O54" i="6"/>
  <c r="M54" i="6"/>
  <c r="R54" i="6" s="1"/>
  <c r="O66" i="6"/>
  <c r="M66" i="6"/>
  <c r="R66" i="6" s="1"/>
  <c r="O29" i="6"/>
  <c r="M29" i="6"/>
  <c r="O73" i="4"/>
  <c r="M73" i="4"/>
  <c r="R73" i="4" s="1"/>
  <c r="T73" i="4" s="1"/>
  <c r="O58" i="4"/>
  <c r="M58" i="4"/>
  <c r="R58" i="4" s="1"/>
  <c r="T58" i="4" s="1"/>
  <c r="O51" i="4"/>
  <c r="M51" i="4"/>
  <c r="O21" i="4"/>
  <c r="M21" i="4"/>
  <c r="R21" i="4" s="1"/>
  <c r="T21" i="4" s="1"/>
  <c r="O77" i="4"/>
  <c r="M77" i="4"/>
  <c r="R77" i="4" s="1"/>
  <c r="T77" i="4" s="1"/>
  <c r="O79" i="4"/>
  <c r="M79" i="4"/>
  <c r="R79" i="4" s="1"/>
  <c r="T79" i="4" s="1"/>
  <c r="O93" i="4"/>
  <c r="M93" i="4"/>
  <c r="O83" i="4"/>
  <c r="M83" i="4"/>
  <c r="R83" i="4" s="1"/>
  <c r="T83" i="4" s="1"/>
  <c r="O48" i="4"/>
  <c r="M48" i="4"/>
  <c r="R48" i="4" s="1"/>
  <c r="T48" i="4" s="1"/>
  <c r="O82" i="4"/>
  <c r="M82" i="4"/>
  <c r="R82" i="4" s="1"/>
  <c r="T82" i="4" s="1"/>
  <c r="O28" i="3"/>
  <c r="M28" i="3"/>
  <c r="R28" i="3" s="1"/>
  <c r="O60" i="3"/>
  <c r="M60" i="3"/>
  <c r="O46" i="3"/>
  <c r="M46" i="3"/>
  <c r="R46" i="3" s="1"/>
  <c r="O29" i="3"/>
  <c r="M29" i="3"/>
  <c r="R29" i="3" s="1"/>
  <c r="O63" i="3"/>
  <c r="M63" i="3"/>
  <c r="O56" i="3"/>
  <c r="M56" i="3"/>
  <c r="O54" i="3"/>
  <c r="M54" i="3"/>
  <c r="R54" i="3" s="1"/>
  <c r="O88" i="3"/>
  <c r="M88" i="3"/>
  <c r="O53" i="3"/>
  <c r="M53" i="3"/>
  <c r="R53" i="3" s="1"/>
  <c r="O64" i="3"/>
  <c r="M64" i="3"/>
  <c r="O68" i="3"/>
  <c r="M68" i="3"/>
  <c r="O30" i="3"/>
  <c r="M30" i="3"/>
  <c r="R30" i="3" s="1"/>
  <c r="T25" i="3" s="1"/>
  <c r="O70" i="3"/>
  <c r="M70" i="3"/>
  <c r="R70" i="3" s="1"/>
  <c r="O45" i="3"/>
  <c r="M45" i="3"/>
  <c r="O44" i="3"/>
  <c r="M44" i="3"/>
  <c r="R44" i="3" s="1"/>
  <c r="O31" i="2"/>
  <c r="M31" i="2"/>
  <c r="O26" i="2"/>
  <c r="M26" i="2"/>
  <c r="O28" i="2"/>
  <c r="M28" i="2"/>
  <c r="O63" i="2"/>
  <c r="M63" i="2"/>
  <c r="O47" i="2"/>
  <c r="M47" i="2"/>
  <c r="O83" i="2"/>
  <c r="M83" i="2"/>
  <c r="O45" i="2"/>
  <c r="M45" i="2"/>
  <c r="O115" i="2"/>
  <c r="M115" i="2"/>
  <c r="O58" i="2"/>
  <c r="M58" i="2"/>
  <c r="O65" i="2"/>
  <c r="M65" i="2"/>
  <c r="O105" i="2"/>
  <c r="M105" i="2"/>
  <c r="O40" i="2"/>
  <c r="M40" i="2"/>
  <c r="O107" i="2"/>
  <c r="M107" i="2"/>
  <c r="O119" i="2"/>
  <c r="M119" i="2"/>
  <c r="O21" i="2"/>
  <c r="M21" i="2"/>
  <c r="O24" i="2"/>
  <c r="M24" i="2"/>
  <c r="O80" i="2"/>
  <c r="M80" i="2"/>
  <c r="O60" i="2"/>
  <c r="M60" i="2"/>
  <c r="O27" i="2"/>
  <c r="M27" i="2"/>
  <c r="R27" i="2" s="1"/>
  <c r="T27" i="2" s="1"/>
  <c r="O10" i="2"/>
  <c r="M10" i="2"/>
  <c r="O13" i="1"/>
  <c r="M13" i="1"/>
  <c r="O57" i="1"/>
  <c r="M57" i="1"/>
  <c r="O17" i="1"/>
  <c r="M17" i="1"/>
  <c r="O10" i="1"/>
  <c r="M10" i="1"/>
  <c r="O14" i="1"/>
  <c r="M14" i="1"/>
  <c r="O39" i="1"/>
  <c r="M39" i="1"/>
  <c r="O21" i="1"/>
  <c r="M21" i="1"/>
  <c r="M34" i="1"/>
  <c r="R34" i="1" s="1"/>
  <c r="T34" i="1" s="1"/>
  <c r="T54" i="6" l="1"/>
  <c r="T24" i="6"/>
  <c r="T66" i="6"/>
  <c r="T78" i="6"/>
  <c r="T33" i="5"/>
  <c r="T78" i="5"/>
  <c r="T32" i="5"/>
  <c r="T74" i="5"/>
  <c r="T79" i="5"/>
  <c r="T29" i="5"/>
  <c r="T64" i="5"/>
  <c r="T70" i="3"/>
  <c r="T22" i="3"/>
  <c r="T44" i="3"/>
  <c r="T28" i="3"/>
  <c r="T53" i="3"/>
  <c r="T46" i="3"/>
  <c r="T30" i="3"/>
  <c r="T54" i="3"/>
  <c r="R68" i="3"/>
  <c r="R88" i="3"/>
  <c r="T29" i="3" s="1"/>
  <c r="R63" i="3"/>
  <c r="R69" i="6"/>
  <c r="R72" i="6"/>
  <c r="R73" i="6"/>
  <c r="R45" i="2"/>
  <c r="T45" i="2" s="1"/>
  <c r="R14" i="1"/>
  <c r="T14" i="1" s="1"/>
  <c r="R13" i="1"/>
  <c r="T13" i="1" s="1"/>
  <c r="R21" i="2"/>
  <c r="T21" i="2" s="1"/>
  <c r="R28" i="2"/>
  <c r="T28" i="2" s="1"/>
  <c r="R105" i="2"/>
  <c r="T105" i="2" s="1"/>
  <c r="R45" i="3"/>
  <c r="R64" i="3"/>
  <c r="R56" i="3"/>
  <c r="R60" i="3"/>
  <c r="R93" i="4"/>
  <c r="T93" i="4" s="1"/>
  <c r="R51" i="4"/>
  <c r="T51" i="4" s="1"/>
  <c r="R29" i="6"/>
  <c r="T23" i="6" s="1"/>
  <c r="R96" i="6"/>
  <c r="R21" i="6"/>
  <c r="T31" i="6" s="1"/>
  <c r="R10" i="1"/>
  <c r="T10" i="1" s="1"/>
  <c r="R39" i="1"/>
  <c r="T39" i="1" s="1"/>
  <c r="R57" i="1"/>
  <c r="T57" i="1" s="1"/>
  <c r="R10" i="2"/>
  <c r="T10" i="2" s="1"/>
  <c r="R24" i="2"/>
  <c r="T24" i="2" s="1"/>
  <c r="R40" i="2"/>
  <c r="T40" i="2" s="1"/>
  <c r="R115" i="2"/>
  <c r="T115" i="2" s="1"/>
  <c r="R63" i="2"/>
  <c r="T63" i="2" s="1"/>
  <c r="R60" i="2"/>
  <c r="T60" i="2" s="1"/>
  <c r="R119" i="2"/>
  <c r="T119" i="2" s="1"/>
  <c r="R65" i="2"/>
  <c r="T65" i="2" s="1"/>
  <c r="R83" i="2"/>
  <c r="T83" i="2" s="1"/>
  <c r="R26" i="2"/>
  <c r="T26" i="2" s="1"/>
  <c r="R21" i="1"/>
  <c r="T21" i="1" s="1"/>
  <c r="R17" i="1"/>
  <c r="T17" i="1" s="1"/>
  <c r="R80" i="2"/>
  <c r="T80" i="2" s="1"/>
  <c r="R107" i="2"/>
  <c r="T107" i="2" s="1"/>
  <c r="R58" i="2"/>
  <c r="T58" i="2" s="1"/>
  <c r="R47" i="2"/>
  <c r="T47" i="2" s="1"/>
  <c r="R31" i="2"/>
  <c r="T31" i="2" s="1"/>
  <c r="Q47" i="4"/>
  <c r="O47" i="4"/>
  <c r="M47" i="4"/>
  <c r="Q6" i="4"/>
  <c r="O6" i="4"/>
  <c r="M6" i="4"/>
  <c r="E6" i="4"/>
  <c r="Q36" i="3"/>
  <c r="O36" i="3"/>
  <c r="M36" i="3"/>
  <c r="Q37" i="3"/>
  <c r="O37" i="3"/>
  <c r="M37" i="3"/>
  <c r="Q55" i="3"/>
  <c r="O55" i="3"/>
  <c r="M55" i="3"/>
  <c r="Q10" i="3"/>
  <c r="O10" i="3"/>
  <c r="M10" i="3"/>
  <c r="Q16" i="3"/>
  <c r="O16" i="3"/>
  <c r="M16" i="3"/>
  <c r="O108" i="2"/>
  <c r="M108" i="2"/>
  <c r="O114" i="2"/>
  <c r="M114" i="2"/>
  <c r="R114" i="2" s="1"/>
  <c r="T114" i="2" s="1"/>
  <c r="T96" i="6" l="1"/>
  <c r="T26" i="6"/>
  <c r="T69" i="6"/>
  <c r="T32" i="6"/>
  <c r="T73" i="6"/>
  <c r="T29" i="6"/>
  <c r="T72" i="6"/>
  <c r="T31" i="3"/>
  <c r="T56" i="3"/>
  <c r="T32" i="3"/>
  <c r="T63" i="3"/>
  <c r="T27" i="3"/>
  <c r="T64" i="3"/>
  <c r="T35" i="3"/>
  <c r="T60" i="3"/>
  <c r="T23" i="3"/>
  <c r="T45" i="3"/>
  <c r="T68" i="3"/>
  <c r="R16" i="3"/>
  <c r="T17" i="3" s="1"/>
  <c r="R36" i="3"/>
  <c r="R47" i="4"/>
  <c r="T47" i="4" s="1"/>
  <c r="R10" i="3"/>
  <c r="T18" i="3" s="1"/>
  <c r="R37" i="3"/>
  <c r="R6" i="4"/>
  <c r="T6" i="4" s="1"/>
  <c r="R108" i="2"/>
  <c r="T108" i="2" s="1"/>
  <c r="R55" i="3"/>
  <c r="O34" i="6"/>
  <c r="M34" i="6"/>
  <c r="O60" i="6"/>
  <c r="M60" i="6"/>
  <c r="O44" i="6"/>
  <c r="M44" i="6"/>
  <c r="O28" i="6"/>
  <c r="M28" i="6"/>
  <c r="O46" i="6"/>
  <c r="M46" i="6"/>
  <c r="O58" i="6"/>
  <c r="M58" i="6"/>
  <c r="O43" i="6"/>
  <c r="M43" i="6"/>
  <c r="O45" i="6"/>
  <c r="M45" i="6"/>
  <c r="O41" i="6"/>
  <c r="M41" i="6"/>
  <c r="O33" i="6"/>
  <c r="M33" i="6"/>
  <c r="O24" i="5"/>
  <c r="M24" i="5"/>
  <c r="O40" i="5"/>
  <c r="M40" i="5"/>
  <c r="O48" i="5"/>
  <c r="M48" i="5"/>
  <c r="O69" i="5"/>
  <c r="M69" i="5"/>
  <c r="O53" i="5"/>
  <c r="M53" i="5"/>
  <c r="O22" i="5"/>
  <c r="M22" i="5"/>
  <c r="O21" i="5"/>
  <c r="M21" i="5"/>
  <c r="O10" i="5"/>
  <c r="M10" i="5"/>
  <c r="O26" i="5"/>
  <c r="M26" i="5"/>
  <c r="O68" i="5"/>
  <c r="M68" i="5"/>
  <c r="O34" i="4"/>
  <c r="M34" i="4"/>
  <c r="O27" i="4"/>
  <c r="M27" i="4"/>
  <c r="O14" i="4"/>
  <c r="M14" i="4"/>
  <c r="O26" i="4"/>
  <c r="M26" i="4"/>
  <c r="O86" i="4"/>
  <c r="M86" i="4"/>
  <c r="O62" i="4"/>
  <c r="M62" i="4"/>
  <c r="O29" i="4"/>
  <c r="M29" i="4"/>
  <c r="O42" i="4"/>
  <c r="M42" i="4"/>
  <c r="O60" i="4"/>
  <c r="M60" i="4"/>
  <c r="O37" i="4"/>
  <c r="M37" i="4"/>
  <c r="O50" i="4"/>
  <c r="M50" i="4"/>
  <c r="O32" i="4"/>
  <c r="M32" i="4"/>
  <c r="O19" i="4"/>
  <c r="M19" i="4"/>
  <c r="O36" i="4"/>
  <c r="M36" i="4"/>
  <c r="O30" i="4"/>
  <c r="M30" i="4"/>
  <c r="O20" i="3"/>
  <c r="M20" i="3"/>
  <c r="O26" i="3"/>
  <c r="M26" i="3"/>
  <c r="R26" i="3" s="1"/>
  <c r="T15" i="3" s="1"/>
  <c r="O61" i="3"/>
  <c r="M61" i="3"/>
  <c r="O40" i="3"/>
  <c r="M40" i="3"/>
  <c r="O57" i="3"/>
  <c r="M57" i="3"/>
  <c r="R57" i="3" s="1"/>
  <c r="O9" i="3"/>
  <c r="M9" i="3"/>
  <c r="O39" i="3"/>
  <c r="M39" i="3"/>
  <c r="O34" i="3"/>
  <c r="M34" i="3"/>
  <c r="O73" i="2"/>
  <c r="M73" i="2"/>
  <c r="O23" i="2"/>
  <c r="M23" i="2"/>
  <c r="O16" i="2"/>
  <c r="M16" i="2"/>
  <c r="O49" i="2"/>
  <c r="M49" i="2"/>
  <c r="O53" i="2"/>
  <c r="M53" i="2"/>
  <c r="O57" i="2"/>
  <c r="M57" i="2"/>
  <c r="O34" i="2"/>
  <c r="M34" i="2"/>
  <c r="O17" i="2"/>
  <c r="M17" i="2"/>
  <c r="O36" i="2"/>
  <c r="M36" i="2"/>
  <c r="O43" i="2"/>
  <c r="M43" i="2"/>
  <c r="O61" i="2"/>
  <c r="M61" i="2"/>
  <c r="O12" i="2"/>
  <c r="M12" i="2"/>
  <c r="O78" i="2"/>
  <c r="M78" i="2"/>
  <c r="O55" i="2"/>
  <c r="M55" i="2"/>
  <c r="O15" i="2"/>
  <c r="M15" i="2"/>
  <c r="O20" i="2"/>
  <c r="M20" i="2"/>
  <c r="O14" i="2"/>
  <c r="M14" i="2"/>
  <c r="O71" i="2"/>
  <c r="M71" i="2"/>
  <c r="O52" i="2"/>
  <c r="M52" i="2"/>
  <c r="O48" i="2"/>
  <c r="M48" i="2"/>
  <c r="O76" i="1"/>
  <c r="M76" i="1"/>
  <c r="O70" i="1"/>
  <c r="M70" i="1"/>
  <c r="O62" i="1"/>
  <c r="M62" i="1"/>
  <c r="O68" i="1"/>
  <c r="M68" i="1"/>
  <c r="O59" i="1"/>
  <c r="M59" i="1"/>
  <c r="O49" i="1"/>
  <c r="M49" i="1"/>
  <c r="O42" i="1"/>
  <c r="M42" i="1"/>
  <c r="O38" i="1"/>
  <c r="M38" i="1"/>
  <c r="O48" i="1"/>
  <c r="M48" i="1"/>
  <c r="O55" i="1"/>
  <c r="M55" i="1"/>
  <c r="O53" i="1"/>
  <c r="M53" i="1"/>
  <c r="O44" i="1"/>
  <c r="M44" i="1"/>
  <c r="O36" i="1"/>
  <c r="M36" i="1"/>
  <c r="O20" i="1"/>
  <c r="M20" i="1"/>
  <c r="O31" i="1"/>
  <c r="M31" i="1"/>
  <c r="O47" i="1"/>
  <c r="M47" i="1"/>
  <c r="O46" i="1"/>
  <c r="M46" i="1"/>
  <c r="O30" i="1"/>
  <c r="M30" i="1"/>
  <c r="T37" i="3" l="1"/>
  <c r="T26" i="3"/>
  <c r="T12" i="3"/>
  <c r="T57" i="3"/>
  <c r="T55" i="3"/>
  <c r="T21" i="3"/>
  <c r="T36" i="3"/>
  <c r="R20" i="3"/>
  <c r="T16" i="3" s="1"/>
  <c r="R9" i="3"/>
  <c r="T11" i="3" s="1"/>
  <c r="R61" i="3"/>
  <c r="R34" i="3"/>
  <c r="R39" i="3"/>
  <c r="R40" i="3"/>
  <c r="O25" i="6"/>
  <c r="M25" i="6"/>
  <c r="O27" i="6"/>
  <c r="M27" i="6"/>
  <c r="O9" i="6"/>
  <c r="M9" i="6"/>
  <c r="O36" i="6"/>
  <c r="M36" i="6"/>
  <c r="O12" i="6"/>
  <c r="M12" i="6"/>
  <c r="O40" i="6"/>
  <c r="M40" i="6"/>
  <c r="O56" i="6"/>
  <c r="M56" i="6"/>
  <c r="O16" i="5"/>
  <c r="M16" i="5"/>
  <c r="O17" i="5"/>
  <c r="M17" i="5"/>
  <c r="O27" i="5"/>
  <c r="M27" i="5"/>
  <c r="O30" i="5"/>
  <c r="M30" i="5"/>
  <c r="O42" i="5"/>
  <c r="M42" i="5"/>
  <c r="R42" i="5" s="1"/>
  <c r="O14" i="5"/>
  <c r="M14" i="5"/>
  <c r="O8" i="5"/>
  <c r="M8" i="5"/>
  <c r="O19" i="5"/>
  <c r="M19" i="5"/>
  <c r="O68" i="4"/>
  <c r="M68" i="4"/>
  <c r="O15" i="4"/>
  <c r="M15" i="4"/>
  <c r="O23" i="4"/>
  <c r="M23" i="4"/>
  <c r="O43" i="4"/>
  <c r="M43" i="4"/>
  <c r="O71" i="4"/>
  <c r="M71" i="4"/>
  <c r="O20" i="4"/>
  <c r="M20" i="4"/>
  <c r="O22" i="4"/>
  <c r="M22" i="4"/>
  <c r="O39" i="4"/>
  <c r="M39" i="4"/>
  <c r="O24" i="4"/>
  <c r="M24" i="4"/>
  <c r="O55" i="4"/>
  <c r="M55" i="4"/>
  <c r="O59" i="3"/>
  <c r="M59" i="3"/>
  <c r="O33" i="3"/>
  <c r="M33" i="3"/>
  <c r="O77" i="3"/>
  <c r="M77" i="3"/>
  <c r="O24" i="3"/>
  <c r="M24" i="3"/>
  <c r="O62" i="3"/>
  <c r="M62" i="3"/>
  <c r="O81" i="3"/>
  <c r="M81" i="3"/>
  <c r="O79" i="3"/>
  <c r="M79" i="3"/>
  <c r="O69" i="3"/>
  <c r="M69" i="3"/>
  <c r="O75" i="3"/>
  <c r="M75" i="3"/>
  <c r="O71" i="3"/>
  <c r="M71" i="3"/>
  <c r="O8" i="3"/>
  <c r="M8" i="3"/>
  <c r="O14" i="3"/>
  <c r="M14" i="3"/>
  <c r="O19" i="3"/>
  <c r="M19" i="3"/>
  <c r="O18" i="2"/>
  <c r="M18" i="2"/>
  <c r="O32" i="2"/>
  <c r="M32" i="2"/>
  <c r="O42" i="2"/>
  <c r="M42" i="2"/>
  <c r="O8" i="2"/>
  <c r="M8" i="2"/>
  <c r="O22" i="2"/>
  <c r="M22" i="2"/>
  <c r="O77" i="2"/>
  <c r="M77" i="2"/>
  <c r="O50" i="2"/>
  <c r="M50" i="2"/>
  <c r="O41" i="1"/>
  <c r="M41" i="1"/>
  <c r="O51" i="1"/>
  <c r="M51" i="1"/>
  <c r="O61" i="1"/>
  <c r="M61" i="1"/>
  <c r="O60" i="1"/>
  <c r="M60" i="1"/>
  <c r="O6" i="1"/>
  <c r="M6" i="1"/>
  <c r="E6" i="1"/>
  <c r="R20" i="4" l="1"/>
  <c r="T20" i="4" s="1"/>
  <c r="T9" i="5"/>
  <c r="T42" i="5"/>
  <c r="T61" i="3"/>
  <c r="T13" i="3"/>
  <c r="T40" i="3"/>
  <c r="T10" i="3"/>
  <c r="T39" i="3"/>
  <c r="T9" i="3"/>
  <c r="T34" i="3"/>
  <c r="T20" i="3"/>
  <c r="R16" i="5"/>
  <c r="T13" i="5" s="1"/>
  <c r="R23" i="4"/>
  <c r="T23" i="4" s="1"/>
  <c r="R15" i="4"/>
  <c r="T15" i="4" s="1"/>
  <c r="R55" i="4"/>
  <c r="T55" i="4" s="1"/>
  <c r="R59" i="3"/>
  <c r="R62" i="3"/>
  <c r="R33" i="3"/>
  <c r="R22" i="2"/>
  <c r="T22" i="2" s="1"/>
  <c r="R32" i="2"/>
  <c r="T32" i="2" s="1"/>
  <c r="R41" i="1"/>
  <c r="T41" i="1" s="1"/>
  <c r="R61" i="1"/>
  <c r="T61" i="1" s="1"/>
  <c r="R60" i="1"/>
  <c r="T60" i="1" s="1"/>
  <c r="R77" i="2"/>
  <c r="T77" i="2" s="1"/>
  <c r="R18" i="2"/>
  <c r="T18" i="2" s="1"/>
  <c r="R75" i="3"/>
  <c r="R81" i="3"/>
  <c r="T85" i="3" s="1"/>
  <c r="R71" i="3"/>
  <c r="R14" i="5"/>
  <c r="T8" i="5" s="1"/>
  <c r="R17" i="5"/>
  <c r="T12" i="5" s="1"/>
  <c r="R77" i="3"/>
  <c r="R39" i="4"/>
  <c r="T39" i="4" s="1"/>
  <c r="R19" i="5"/>
  <c r="T6" i="5" s="1"/>
  <c r="R30" i="5"/>
  <c r="R56" i="6"/>
  <c r="R27" i="5"/>
  <c r="R43" i="4"/>
  <c r="T43" i="4" s="1"/>
  <c r="R8" i="2"/>
  <c r="T8" i="2" s="1"/>
  <c r="R8" i="3"/>
  <c r="T8" i="3" s="1"/>
  <c r="R69" i="3"/>
  <c r="R24" i="3"/>
  <c r="R24" i="4"/>
  <c r="T24" i="4" s="1"/>
  <c r="R71" i="4"/>
  <c r="T71" i="4" s="1"/>
  <c r="R68" i="4"/>
  <c r="T68" i="4" s="1"/>
  <c r="R8" i="5"/>
  <c r="T7" i="5" s="1"/>
  <c r="R79" i="3"/>
  <c r="R19" i="3"/>
  <c r="R14" i="3"/>
  <c r="T7" i="3" s="1"/>
  <c r="R40" i="6"/>
  <c r="R12" i="6"/>
  <c r="T8" i="6" s="1"/>
  <c r="R36" i="6"/>
  <c r="R9" i="6"/>
  <c r="T10" i="6" s="1"/>
  <c r="R27" i="6"/>
  <c r="R25" i="6"/>
  <c r="R34" i="6"/>
  <c r="R60" i="6"/>
  <c r="R44" i="6"/>
  <c r="R28" i="6"/>
  <c r="R46" i="6"/>
  <c r="R58" i="6"/>
  <c r="R43" i="6"/>
  <c r="R45" i="6"/>
  <c r="R41" i="6"/>
  <c r="R33" i="6"/>
  <c r="R24" i="5"/>
  <c r="R40" i="5"/>
  <c r="R48" i="5"/>
  <c r="R69" i="5"/>
  <c r="R53" i="5"/>
  <c r="R22" i="5"/>
  <c r="T18" i="5" s="1"/>
  <c r="R21" i="5"/>
  <c r="T17" i="5" s="1"/>
  <c r="R10" i="5"/>
  <c r="T16" i="5" s="1"/>
  <c r="R26" i="5"/>
  <c r="R68" i="5"/>
  <c r="R22" i="4"/>
  <c r="T22" i="4" s="1"/>
  <c r="R34" i="4"/>
  <c r="T34" i="4" s="1"/>
  <c r="R27" i="4"/>
  <c r="T27" i="4" s="1"/>
  <c r="R14" i="4"/>
  <c r="T14" i="4" s="1"/>
  <c r="R26" i="4"/>
  <c r="T26" i="4" s="1"/>
  <c r="R86" i="4"/>
  <c r="T86" i="4" s="1"/>
  <c r="R62" i="4"/>
  <c r="T62" i="4" s="1"/>
  <c r="R29" i="4"/>
  <c r="T29" i="4" s="1"/>
  <c r="R42" i="4"/>
  <c r="T42" i="4" s="1"/>
  <c r="R60" i="4"/>
  <c r="T60" i="4" s="1"/>
  <c r="R37" i="4"/>
  <c r="T37" i="4" s="1"/>
  <c r="R50" i="4"/>
  <c r="T50" i="4" s="1"/>
  <c r="R32" i="4"/>
  <c r="T32" i="4" s="1"/>
  <c r="R19" i="4"/>
  <c r="T19" i="4" s="1"/>
  <c r="R36" i="4"/>
  <c r="T36" i="4" s="1"/>
  <c r="R30" i="4"/>
  <c r="T30" i="4" s="1"/>
  <c r="R6" i="1"/>
  <c r="T6" i="1" s="1"/>
  <c r="R51" i="1"/>
  <c r="T51" i="1" s="1"/>
  <c r="R50" i="2"/>
  <c r="T50" i="2" s="1"/>
  <c r="R42" i="2"/>
  <c r="T42" i="2" s="1"/>
  <c r="R73" i="2"/>
  <c r="T73" i="2" s="1"/>
  <c r="R23" i="2"/>
  <c r="T23" i="2" s="1"/>
  <c r="R16" i="2"/>
  <c r="T16" i="2" s="1"/>
  <c r="R49" i="2"/>
  <c r="T49" i="2" s="1"/>
  <c r="R53" i="2"/>
  <c r="T53" i="2" s="1"/>
  <c r="R57" i="2"/>
  <c r="T57" i="2" s="1"/>
  <c r="R34" i="2"/>
  <c r="T34" i="2" s="1"/>
  <c r="R17" i="2"/>
  <c r="T17" i="2" s="1"/>
  <c r="R36" i="2"/>
  <c r="T36" i="2" s="1"/>
  <c r="R43" i="2"/>
  <c r="T43" i="2" s="1"/>
  <c r="R61" i="2"/>
  <c r="T61" i="2" s="1"/>
  <c r="R12" i="2"/>
  <c r="T12" i="2" s="1"/>
  <c r="R78" i="2"/>
  <c r="T78" i="2" s="1"/>
  <c r="R55" i="2"/>
  <c r="T55" i="2" s="1"/>
  <c r="R15" i="2"/>
  <c r="T15" i="2" s="1"/>
  <c r="R20" i="2"/>
  <c r="T20" i="2" s="1"/>
  <c r="R14" i="2"/>
  <c r="T14" i="2" s="1"/>
  <c r="R71" i="2"/>
  <c r="T71" i="2" s="1"/>
  <c r="R52" i="2"/>
  <c r="T52" i="2" s="1"/>
  <c r="R48" i="2"/>
  <c r="T48" i="2" s="1"/>
  <c r="R76" i="1"/>
  <c r="T76" i="1" s="1"/>
  <c r="R70" i="1"/>
  <c r="T70" i="1" s="1"/>
  <c r="R62" i="1"/>
  <c r="T62" i="1" s="1"/>
  <c r="R68" i="1"/>
  <c r="T68" i="1" s="1"/>
  <c r="R59" i="1"/>
  <c r="T59" i="1" s="1"/>
  <c r="R49" i="1"/>
  <c r="T49" i="1" s="1"/>
  <c r="R42" i="1"/>
  <c r="T42" i="1" s="1"/>
  <c r="R38" i="1"/>
  <c r="T38" i="1" s="1"/>
  <c r="R48" i="1"/>
  <c r="T48" i="1" s="1"/>
  <c r="R55" i="1"/>
  <c r="T55" i="1" s="1"/>
  <c r="R53" i="1"/>
  <c r="T53" i="1" s="1"/>
  <c r="R44" i="1"/>
  <c r="T44" i="1" s="1"/>
  <c r="R36" i="1"/>
  <c r="T36" i="1" s="1"/>
  <c r="R20" i="1"/>
  <c r="T20" i="1" s="1"/>
  <c r="R31" i="1"/>
  <c r="T31" i="1" s="1"/>
  <c r="R47" i="1"/>
  <c r="T47" i="1" s="1"/>
  <c r="R46" i="1"/>
  <c r="T46" i="1" s="1"/>
  <c r="R30" i="1"/>
  <c r="T30" i="1" s="1"/>
  <c r="T22" i="6" l="1"/>
  <c r="T34" i="6"/>
  <c r="T17" i="6"/>
  <c r="T58" i="6"/>
  <c r="T12" i="6"/>
  <c r="T25" i="6"/>
  <c r="T18" i="6"/>
  <c r="T46" i="6"/>
  <c r="T19" i="6"/>
  <c r="T28" i="6"/>
  <c r="T7" i="6"/>
  <c r="T40" i="6"/>
  <c r="T6" i="6"/>
  <c r="T56" i="6"/>
  <c r="T13" i="6"/>
  <c r="T33" i="6"/>
  <c r="T14" i="6"/>
  <c r="T41" i="6"/>
  <c r="T20" i="6"/>
  <c r="T44" i="6"/>
  <c r="T9" i="6"/>
  <c r="T36" i="6"/>
  <c r="T16" i="6"/>
  <c r="T43" i="6"/>
  <c r="T11" i="6"/>
  <c r="T27" i="6"/>
  <c r="T15" i="6"/>
  <c r="T45" i="6"/>
  <c r="T21" i="6"/>
  <c r="T60" i="6"/>
  <c r="T22" i="5"/>
  <c r="T40" i="5"/>
  <c r="T11" i="5"/>
  <c r="T27" i="5"/>
  <c r="T23" i="5"/>
  <c r="T24" i="5"/>
  <c r="T21" i="5"/>
  <c r="T48" i="5"/>
  <c r="T10" i="5"/>
  <c r="T30" i="5"/>
  <c r="T15" i="5"/>
  <c r="T26" i="5"/>
  <c r="T19" i="5"/>
  <c r="T53" i="5"/>
  <c r="T14" i="5"/>
  <c r="T68" i="5"/>
  <c r="T20" i="5"/>
  <c r="T69" i="5"/>
  <c r="T7" i="4"/>
  <c r="T82" i="3"/>
  <c r="T75" i="3"/>
  <c r="T88" i="3"/>
  <c r="T77" i="3"/>
  <c r="T89" i="3"/>
  <c r="T33" i="3"/>
  <c r="T6" i="3"/>
  <c r="T19" i="3"/>
  <c r="T87" i="3"/>
  <c r="T24" i="3"/>
  <c r="T86" i="3"/>
  <c r="T62" i="3"/>
  <c r="T84" i="3"/>
  <c r="T79" i="3"/>
  <c r="T83" i="3"/>
  <c r="T69" i="3"/>
  <c r="T81" i="3"/>
  <c r="T71" i="3"/>
  <c r="T90" i="3"/>
  <c r="T59" i="3"/>
  <c r="T14" i="3"/>
  <c r="T6" i="2"/>
</calcChain>
</file>

<file path=xl/sharedStrings.xml><?xml version="1.0" encoding="utf-8"?>
<sst xmlns="http://schemas.openxmlformats.org/spreadsheetml/2006/main" count="3379" uniqueCount="1263">
  <si>
    <t>Итоговая ведомость ШЭ ВсОШ</t>
  </si>
  <si>
    <t>Физическая культура</t>
  </si>
  <si>
    <t>«27» октября 2023 г.</t>
  </si>
  <si>
    <t>№ п/п</t>
  </si>
  <si>
    <t>Фамилия</t>
  </si>
  <si>
    <t>Имя</t>
  </si>
  <si>
    <t>Отчество</t>
  </si>
  <si>
    <t>Код школы</t>
  </si>
  <si>
    <t>Класс</t>
  </si>
  <si>
    <t>Шифр участника</t>
  </si>
  <si>
    <t>Город</t>
  </si>
  <si>
    <t>Задания</t>
  </si>
  <si>
    <t>Общий балл</t>
  </si>
  <si>
    <t>МАХ балл</t>
  </si>
  <si>
    <t>% выполнения</t>
  </si>
  <si>
    <t>Статус</t>
  </si>
  <si>
    <t>Тест</t>
  </si>
  <si>
    <t>Акробатика</t>
  </si>
  <si>
    <t>Баскетбол</t>
  </si>
  <si>
    <t>Оценка</t>
  </si>
  <si>
    <t>Балл</t>
  </si>
  <si>
    <t>Время, с</t>
  </si>
  <si>
    <t>Хашагульгова</t>
  </si>
  <si>
    <t>Дали</t>
  </si>
  <si>
    <t>Мусаевна</t>
  </si>
  <si>
    <t>фк0601</t>
  </si>
  <si>
    <t>Переславль-Залесский</t>
  </si>
  <si>
    <t xml:space="preserve">Силова </t>
  </si>
  <si>
    <t>Ульяна</t>
  </si>
  <si>
    <t>Игоревна</t>
  </si>
  <si>
    <t>фк0604</t>
  </si>
  <si>
    <t>Барсукова</t>
  </si>
  <si>
    <t>Алена</t>
  </si>
  <si>
    <t>Ивановна</t>
  </si>
  <si>
    <t>фк0505</t>
  </si>
  <si>
    <t>Пахоменкова</t>
  </si>
  <si>
    <t>Полина</t>
  </si>
  <si>
    <t>Руслановна</t>
  </si>
  <si>
    <t>фк0507</t>
  </si>
  <si>
    <t>Барашкова</t>
  </si>
  <si>
    <t>Виктория</t>
  </si>
  <si>
    <t>Валерьевна</t>
  </si>
  <si>
    <t>фк0506</t>
  </si>
  <si>
    <t xml:space="preserve">Гуров </t>
  </si>
  <si>
    <t xml:space="preserve">Дмитрий </t>
  </si>
  <si>
    <t>Алексеевич</t>
  </si>
  <si>
    <t>фк0509</t>
  </si>
  <si>
    <t>Саруханян</t>
  </si>
  <si>
    <t>Агван</t>
  </si>
  <si>
    <t>Арменович</t>
  </si>
  <si>
    <t>фк0605</t>
  </si>
  <si>
    <t>Кудрящов</t>
  </si>
  <si>
    <t>Артем</t>
  </si>
  <si>
    <t>Александрович</t>
  </si>
  <si>
    <t>фк0602</t>
  </si>
  <si>
    <t>Можаров</t>
  </si>
  <si>
    <t>Владислав</t>
  </si>
  <si>
    <t>Дмитриевич</t>
  </si>
  <si>
    <t>фк0603</t>
  </si>
  <si>
    <t>Орлов</t>
  </si>
  <si>
    <t>Дмитрий</t>
  </si>
  <si>
    <t>Сергеевич</t>
  </si>
  <si>
    <t>фк0504</t>
  </si>
  <si>
    <t>Душинов</t>
  </si>
  <si>
    <t>Егор</t>
  </si>
  <si>
    <t>Денисович</t>
  </si>
  <si>
    <t>фк0503</t>
  </si>
  <si>
    <t>Алксеев</t>
  </si>
  <si>
    <t>Даниил</t>
  </si>
  <si>
    <t>фк0508</t>
  </si>
  <si>
    <t>Имарова</t>
  </si>
  <si>
    <t>София</t>
  </si>
  <si>
    <t>Андреевна</t>
  </si>
  <si>
    <t>фк0701</t>
  </si>
  <si>
    <t>Капорова</t>
  </si>
  <si>
    <t>Дарья</t>
  </si>
  <si>
    <t>фк0702</t>
  </si>
  <si>
    <t>Пникян</t>
  </si>
  <si>
    <t>Анаит</t>
  </si>
  <si>
    <t>Сааковна</t>
  </si>
  <si>
    <t>фк0807</t>
  </si>
  <si>
    <t>Новоселов</t>
  </si>
  <si>
    <t>Кирилл</t>
  </si>
  <si>
    <t>фк 0706</t>
  </si>
  <si>
    <t>Тихомиров</t>
  </si>
  <si>
    <t>Вадим</t>
  </si>
  <si>
    <t>фк0703</t>
  </si>
  <si>
    <t>Жаров</t>
  </si>
  <si>
    <t>Денис</t>
  </si>
  <si>
    <t>фк0704</t>
  </si>
  <si>
    <t>Красовский</t>
  </si>
  <si>
    <t>фк0705</t>
  </si>
  <si>
    <t>Смирнов</t>
  </si>
  <si>
    <t>Максим</t>
  </si>
  <si>
    <t>Андреевич</t>
  </si>
  <si>
    <t>фк0801</t>
  </si>
  <si>
    <t>Кузьмин</t>
  </si>
  <si>
    <t>фк0802</t>
  </si>
  <si>
    <t>Чучалов</t>
  </si>
  <si>
    <t>Павлович</t>
  </si>
  <si>
    <t>фк0803</t>
  </si>
  <si>
    <t>Сулаберидзе</t>
  </si>
  <si>
    <t>Филиппе</t>
  </si>
  <si>
    <t>Отарович</t>
  </si>
  <si>
    <t>фк0804</t>
  </si>
  <si>
    <t>Минаев</t>
  </si>
  <si>
    <t>Алексей</t>
  </si>
  <si>
    <t>фк0805</t>
  </si>
  <si>
    <t>Овчинников</t>
  </si>
  <si>
    <t>Лев</t>
  </si>
  <si>
    <t>фк0806</t>
  </si>
  <si>
    <t>Кисилева</t>
  </si>
  <si>
    <t>Анатольевна</t>
  </si>
  <si>
    <t>фк0906</t>
  </si>
  <si>
    <t>Руднева</t>
  </si>
  <si>
    <t>Ксения</t>
  </si>
  <si>
    <t>Сергеевна</t>
  </si>
  <si>
    <t>фк1001</t>
  </si>
  <si>
    <t>Самойлова</t>
  </si>
  <si>
    <t>Алексеевна</t>
  </si>
  <si>
    <t>фк1002</t>
  </si>
  <si>
    <t>Филиппова</t>
  </si>
  <si>
    <t>Вера</t>
  </si>
  <si>
    <t>Владимировна</t>
  </si>
  <si>
    <t>фк0901</t>
  </si>
  <si>
    <t>Соснева</t>
  </si>
  <si>
    <t>Александра</t>
  </si>
  <si>
    <t>фк0903</t>
  </si>
  <si>
    <t>Кукушкина</t>
  </si>
  <si>
    <t>Манучаровна</t>
  </si>
  <si>
    <t>фк1104</t>
  </si>
  <si>
    <t>Яковлева</t>
  </si>
  <si>
    <t>Екатерина</t>
  </si>
  <si>
    <t>фк1103</t>
  </si>
  <si>
    <t>Шашкина</t>
  </si>
  <si>
    <t>Денисовна</t>
  </si>
  <si>
    <t>фк1102</t>
  </si>
  <si>
    <t>Новиков</t>
  </si>
  <si>
    <t>Матвей</t>
  </si>
  <si>
    <t>Евгеньевич</t>
  </si>
  <si>
    <t>фк0905</t>
  </si>
  <si>
    <t>Королев</t>
  </si>
  <si>
    <t>Александр</t>
  </si>
  <si>
    <t>Васильевич</t>
  </si>
  <si>
    <t>фк0904</t>
  </si>
  <si>
    <t>Капоров</t>
  </si>
  <si>
    <t>фк0902</t>
  </si>
  <si>
    <t>Георгелаш</t>
  </si>
  <si>
    <t>Вячеслав</t>
  </si>
  <si>
    <t>Марчелович</t>
  </si>
  <si>
    <t>ф1009</t>
  </si>
  <si>
    <t>Павлов</t>
  </si>
  <si>
    <t>ф1008</t>
  </si>
  <si>
    <t>Лобанов</t>
  </si>
  <si>
    <t>фк1105</t>
  </si>
  <si>
    <t>Прохоров</t>
  </si>
  <si>
    <t>Юрий</t>
  </si>
  <si>
    <t>ф1101</t>
  </si>
  <si>
    <t>Груздев</t>
  </si>
  <si>
    <t>Ф1013</t>
  </si>
  <si>
    <t>Шулаев</t>
  </si>
  <si>
    <t xml:space="preserve">Никита </t>
  </si>
  <si>
    <t>Ф1114</t>
  </si>
  <si>
    <t>Мокрицын</t>
  </si>
  <si>
    <t xml:space="preserve">Егор </t>
  </si>
  <si>
    <t>Олегович</t>
  </si>
  <si>
    <t>Ф0910</t>
  </si>
  <si>
    <t>Тихонов</t>
  </si>
  <si>
    <t>Ф0915</t>
  </si>
  <si>
    <t xml:space="preserve">Дмитриевич </t>
  </si>
  <si>
    <t>Ф0912</t>
  </si>
  <si>
    <t>Селютин</t>
  </si>
  <si>
    <t>Тимофей</t>
  </si>
  <si>
    <t>Ф1011</t>
  </si>
  <si>
    <t>Васильев</t>
  </si>
  <si>
    <t>Сергей</t>
  </si>
  <si>
    <t>Ф0919</t>
  </si>
  <si>
    <t>Полодюк</t>
  </si>
  <si>
    <t>Артём</t>
  </si>
  <si>
    <t>Ф0916</t>
  </si>
  <si>
    <t>Дронов</t>
  </si>
  <si>
    <t>Семён</t>
  </si>
  <si>
    <t>Ф0917</t>
  </si>
  <si>
    <t>Старостин</t>
  </si>
  <si>
    <t xml:space="preserve">Александр </t>
  </si>
  <si>
    <t>Ф0920</t>
  </si>
  <si>
    <t>Даргевич</t>
  </si>
  <si>
    <t>Юлия</t>
  </si>
  <si>
    <t>Витальевна</t>
  </si>
  <si>
    <t>Ф0613</t>
  </si>
  <si>
    <t xml:space="preserve">Балашова </t>
  </si>
  <si>
    <t xml:space="preserve">Полина </t>
  </si>
  <si>
    <t xml:space="preserve">Анатольевна </t>
  </si>
  <si>
    <t>Ф0614</t>
  </si>
  <si>
    <t xml:space="preserve">Николаева </t>
  </si>
  <si>
    <t xml:space="preserve">Дмитриевна </t>
  </si>
  <si>
    <t>Ф0616</t>
  </si>
  <si>
    <t xml:space="preserve">Коленкова </t>
  </si>
  <si>
    <t xml:space="preserve">Алиса </t>
  </si>
  <si>
    <t>Ф0506</t>
  </si>
  <si>
    <t>Алёшина</t>
  </si>
  <si>
    <t>Надежда</t>
  </si>
  <si>
    <t xml:space="preserve">Кирилловна </t>
  </si>
  <si>
    <t>Ф0501</t>
  </si>
  <si>
    <t>Селютина</t>
  </si>
  <si>
    <t>Елизавета</t>
  </si>
  <si>
    <t>Ф0503</t>
  </si>
  <si>
    <t>Безсонова</t>
  </si>
  <si>
    <t xml:space="preserve">Олеся </t>
  </si>
  <si>
    <t xml:space="preserve">Андреевна </t>
  </si>
  <si>
    <t>Ф0615</t>
  </si>
  <si>
    <t xml:space="preserve">Журавлёва </t>
  </si>
  <si>
    <t xml:space="preserve">Валерия </t>
  </si>
  <si>
    <t xml:space="preserve">Михайловна </t>
  </si>
  <si>
    <t>Ф0508</t>
  </si>
  <si>
    <t xml:space="preserve">Фомина </t>
  </si>
  <si>
    <t>Анна</t>
  </si>
  <si>
    <t>Ф0612</t>
  </si>
  <si>
    <t xml:space="preserve">Петрова </t>
  </si>
  <si>
    <t xml:space="preserve">Анастасия </t>
  </si>
  <si>
    <t xml:space="preserve">Евгеньевна </t>
  </si>
  <si>
    <t>Ф0611</t>
  </si>
  <si>
    <t xml:space="preserve">Еремина </t>
  </si>
  <si>
    <t xml:space="preserve">Александровна </t>
  </si>
  <si>
    <t>Ф0509</t>
  </si>
  <si>
    <t xml:space="preserve">Шлыкова </t>
  </si>
  <si>
    <t>Ф0504</t>
  </si>
  <si>
    <t xml:space="preserve">Белявцева </t>
  </si>
  <si>
    <t xml:space="preserve">Ульяна </t>
  </si>
  <si>
    <t>Ф0510</t>
  </si>
  <si>
    <t xml:space="preserve">Милушкина </t>
  </si>
  <si>
    <t xml:space="preserve">Ксения </t>
  </si>
  <si>
    <t>Ф0502</t>
  </si>
  <si>
    <t xml:space="preserve">Иванцова </t>
  </si>
  <si>
    <t xml:space="preserve">Мария </t>
  </si>
  <si>
    <t>Ф0507</t>
  </si>
  <si>
    <t xml:space="preserve">Нижник </t>
  </si>
  <si>
    <t xml:space="preserve">Владимировна </t>
  </si>
  <si>
    <t>Ф0505</t>
  </si>
  <si>
    <t xml:space="preserve">Шибаева </t>
  </si>
  <si>
    <t xml:space="preserve">Дарина </t>
  </si>
  <si>
    <t xml:space="preserve">Павловна </t>
  </si>
  <si>
    <t>Ф0617</t>
  </si>
  <si>
    <t xml:space="preserve">Дыхова  </t>
  </si>
  <si>
    <t>Ф0618</t>
  </si>
  <si>
    <t xml:space="preserve">Ханин </t>
  </si>
  <si>
    <t xml:space="preserve">Сергей </t>
  </si>
  <si>
    <t xml:space="preserve">Викторович </t>
  </si>
  <si>
    <t>Ф0636</t>
  </si>
  <si>
    <t xml:space="preserve">Никулин </t>
  </si>
  <si>
    <t xml:space="preserve">Семён </t>
  </si>
  <si>
    <t xml:space="preserve">Романович </t>
  </si>
  <si>
    <t>Ф0633</t>
  </si>
  <si>
    <t xml:space="preserve">Михайлов </t>
  </si>
  <si>
    <t xml:space="preserve">Александрович </t>
  </si>
  <si>
    <t>Ф0635</t>
  </si>
  <si>
    <t xml:space="preserve">Мокану </t>
  </si>
  <si>
    <t xml:space="preserve">Максим </t>
  </si>
  <si>
    <t xml:space="preserve">Ярославович </t>
  </si>
  <si>
    <t>Ф0632</t>
  </si>
  <si>
    <t xml:space="preserve">Трофимов </t>
  </si>
  <si>
    <t xml:space="preserve">Вадим </t>
  </si>
  <si>
    <t>Ф0634</t>
  </si>
  <si>
    <t xml:space="preserve">Нюнин </t>
  </si>
  <si>
    <t xml:space="preserve">Павел </t>
  </si>
  <si>
    <t xml:space="preserve">Андреевич </t>
  </si>
  <si>
    <t>Ф0631</t>
  </si>
  <si>
    <t xml:space="preserve">Смирнов </t>
  </si>
  <si>
    <t xml:space="preserve">Ярослав </t>
  </si>
  <si>
    <t>Ф0529</t>
  </si>
  <si>
    <t xml:space="preserve">Данилов </t>
  </si>
  <si>
    <t xml:space="preserve">Васильевич </t>
  </si>
  <si>
    <t>Ф0520</t>
  </si>
  <si>
    <t xml:space="preserve">Балуков </t>
  </si>
  <si>
    <t xml:space="preserve">Роман </t>
  </si>
  <si>
    <t xml:space="preserve">Максимович </t>
  </si>
  <si>
    <t>Ф0519</t>
  </si>
  <si>
    <t xml:space="preserve">Зюзин </t>
  </si>
  <si>
    <t xml:space="preserve">Михаил </t>
  </si>
  <si>
    <t>Ф0523</t>
  </si>
  <si>
    <t xml:space="preserve">Попов </t>
  </si>
  <si>
    <t xml:space="preserve">Алексеевич </t>
  </si>
  <si>
    <t>Ф0524</t>
  </si>
  <si>
    <t xml:space="preserve">Сорокин </t>
  </si>
  <si>
    <t>Ф0525</t>
  </si>
  <si>
    <t xml:space="preserve">Тотьмянин </t>
  </si>
  <si>
    <t xml:space="preserve">Николаевич </t>
  </si>
  <si>
    <t>Ф0526</t>
  </si>
  <si>
    <t xml:space="preserve">Егоров </t>
  </si>
  <si>
    <t>Ф0521</t>
  </si>
  <si>
    <t xml:space="preserve">Дубинин </t>
  </si>
  <si>
    <t xml:space="preserve">Нкикита </t>
  </si>
  <si>
    <t>Ф0522</t>
  </si>
  <si>
    <t xml:space="preserve">Жужакин </t>
  </si>
  <si>
    <t xml:space="preserve">Илья </t>
  </si>
  <si>
    <t xml:space="preserve">Иванович </t>
  </si>
  <si>
    <t>Ф0637</t>
  </si>
  <si>
    <t xml:space="preserve">Деев </t>
  </si>
  <si>
    <t xml:space="preserve">Тимофей </t>
  </si>
  <si>
    <t>Ф0638</t>
  </si>
  <si>
    <t xml:space="preserve">Коршунов </t>
  </si>
  <si>
    <t xml:space="preserve">Арсений </t>
  </si>
  <si>
    <t xml:space="preserve">Денисович </t>
  </si>
  <si>
    <t>Ф0630</t>
  </si>
  <si>
    <t xml:space="preserve">Ефимов </t>
  </si>
  <si>
    <t>Ф0527</t>
  </si>
  <si>
    <t xml:space="preserve">Рачков </t>
  </si>
  <si>
    <t xml:space="preserve">Юрьевич </t>
  </si>
  <si>
    <t>Ф0528</t>
  </si>
  <si>
    <t xml:space="preserve">Ткачёва </t>
  </si>
  <si>
    <t>Ф0706</t>
  </si>
  <si>
    <t xml:space="preserve">Нарижная </t>
  </si>
  <si>
    <t xml:space="preserve">София </t>
  </si>
  <si>
    <t>Ф0705</t>
  </si>
  <si>
    <t xml:space="preserve">Кахмоля </t>
  </si>
  <si>
    <t xml:space="preserve">Ирина </t>
  </si>
  <si>
    <t xml:space="preserve">Николаевна </t>
  </si>
  <si>
    <t>Ф0807</t>
  </si>
  <si>
    <t xml:space="preserve">Лебедева </t>
  </si>
  <si>
    <t xml:space="preserve">Денисовна </t>
  </si>
  <si>
    <t>Ф0703</t>
  </si>
  <si>
    <t xml:space="preserve">Абрамова </t>
  </si>
  <si>
    <t>Ф0701</t>
  </si>
  <si>
    <t xml:space="preserve">Чураева </t>
  </si>
  <si>
    <t xml:space="preserve">Илона </t>
  </si>
  <si>
    <t>Ф0704</t>
  </si>
  <si>
    <t xml:space="preserve">Волынчикова </t>
  </si>
  <si>
    <t>Ф0702</t>
  </si>
  <si>
    <t>Маслова</t>
  </si>
  <si>
    <t xml:space="preserve">Екатерина </t>
  </si>
  <si>
    <t xml:space="preserve">Сергеевна </t>
  </si>
  <si>
    <t>Ф0722</t>
  </si>
  <si>
    <t xml:space="preserve">Волков </t>
  </si>
  <si>
    <t xml:space="preserve">Артём </t>
  </si>
  <si>
    <t xml:space="preserve">Олегович </t>
  </si>
  <si>
    <t>Ф0721</t>
  </si>
  <si>
    <t xml:space="preserve">Невзоров </t>
  </si>
  <si>
    <t xml:space="preserve">Кириллович </t>
  </si>
  <si>
    <t>Ф0819</t>
  </si>
  <si>
    <t xml:space="preserve">Кеворков </t>
  </si>
  <si>
    <t xml:space="preserve">Витальевич </t>
  </si>
  <si>
    <t>Ф0818</t>
  </si>
  <si>
    <t xml:space="preserve">Соболь </t>
  </si>
  <si>
    <t xml:space="preserve">Макар </t>
  </si>
  <si>
    <t>Максимович</t>
  </si>
  <si>
    <t>Ф0816</t>
  </si>
  <si>
    <t xml:space="preserve">Костюкович </t>
  </si>
  <si>
    <t>Ф0814</t>
  </si>
  <si>
    <t xml:space="preserve">Груздев </t>
  </si>
  <si>
    <t xml:space="preserve">Данила </t>
  </si>
  <si>
    <t xml:space="preserve">Сергеевич </t>
  </si>
  <si>
    <t>Ф0821</t>
  </si>
  <si>
    <t xml:space="preserve">Пеганов </t>
  </si>
  <si>
    <t xml:space="preserve">Денис </t>
  </si>
  <si>
    <t>Ф0815</t>
  </si>
  <si>
    <t xml:space="preserve">Матвей </t>
  </si>
  <si>
    <t xml:space="preserve">Евгеньевич </t>
  </si>
  <si>
    <t>Ф0708</t>
  </si>
  <si>
    <t xml:space="preserve">Хорев </t>
  </si>
  <si>
    <t xml:space="preserve">Владиславович </t>
  </si>
  <si>
    <t>Ф0817</t>
  </si>
  <si>
    <t xml:space="preserve">Никоноров </t>
  </si>
  <si>
    <t xml:space="preserve">Николай </t>
  </si>
  <si>
    <t>Ф0820</t>
  </si>
  <si>
    <t xml:space="preserve">Старостин </t>
  </si>
  <si>
    <t>Ф0709</t>
  </si>
  <si>
    <t xml:space="preserve">Макрушин </t>
  </si>
  <si>
    <t xml:space="preserve">Станислав </t>
  </si>
  <si>
    <t>Ф0713</t>
  </si>
  <si>
    <t xml:space="preserve">Веретенников </t>
  </si>
  <si>
    <t>Ф0710</t>
  </si>
  <si>
    <t>Ф0711</t>
  </si>
  <si>
    <t xml:space="preserve">Корниенко </t>
  </si>
  <si>
    <t>Ф0712</t>
  </si>
  <si>
    <t xml:space="preserve">Чуханова </t>
  </si>
  <si>
    <t xml:space="preserve">Александра </t>
  </si>
  <si>
    <t xml:space="preserve">Олеговна </t>
  </si>
  <si>
    <t>Ф0905</t>
  </si>
  <si>
    <t xml:space="preserve">Нюнина </t>
  </si>
  <si>
    <t xml:space="preserve">Виктория </t>
  </si>
  <si>
    <t>Ф1109</t>
  </si>
  <si>
    <t xml:space="preserve">Катунцева </t>
  </si>
  <si>
    <t xml:space="preserve">Марина </t>
  </si>
  <si>
    <t>Ф1106</t>
  </si>
  <si>
    <t xml:space="preserve">Фазилова </t>
  </si>
  <si>
    <t xml:space="preserve">Юлия </t>
  </si>
  <si>
    <t xml:space="preserve">Эминовна </t>
  </si>
  <si>
    <t>Ф1108</t>
  </si>
  <si>
    <t xml:space="preserve">Шарутина </t>
  </si>
  <si>
    <t>Ф1107</t>
  </si>
  <si>
    <t xml:space="preserve">Смелкова </t>
  </si>
  <si>
    <t xml:space="preserve">Юрьевна </t>
  </si>
  <si>
    <t>Ф0904</t>
  </si>
  <si>
    <t>Ф0902</t>
  </si>
  <si>
    <t xml:space="preserve">Смирнова </t>
  </si>
  <si>
    <t xml:space="preserve">Кира </t>
  </si>
  <si>
    <t xml:space="preserve">Романовна </t>
  </si>
  <si>
    <t>Ф0903</t>
  </si>
  <si>
    <t>Дудич</t>
  </si>
  <si>
    <t xml:space="preserve">Дарья </t>
  </si>
  <si>
    <t xml:space="preserve">Ивановна </t>
  </si>
  <si>
    <t>Ф0901</t>
  </si>
  <si>
    <t>Арина</t>
  </si>
  <si>
    <t xml:space="preserve">Алексеевна </t>
  </si>
  <si>
    <t>Ф1018</t>
  </si>
  <si>
    <t>Гречко</t>
  </si>
  <si>
    <t>Вячеславович</t>
  </si>
  <si>
    <t>ФК0601</t>
  </si>
  <si>
    <t>Крымский</t>
  </si>
  <si>
    <t>ФК0602</t>
  </si>
  <si>
    <t>Сергеева</t>
  </si>
  <si>
    <t>Анастасия</t>
  </si>
  <si>
    <t>ФК0801</t>
  </si>
  <si>
    <t>Волкова</t>
  </si>
  <si>
    <t>Ирина</t>
  </si>
  <si>
    <t>ФК0802</t>
  </si>
  <si>
    <t>Гаврилова</t>
  </si>
  <si>
    <t>Артемовна</t>
  </si>
  <si>
    <t>ФК0803</t>
  </si>
  <si>
    <t>Мазнева</t>
  </si>
  <si>
    <t>Евгеньевна</t>
  </si>
  <si>
    <t>ФК0701</t>
  </si>
  <si>
    <t>Агеева</t>
  </si>
  <si>
    <t>ФК0702</t>
  </si>
  <si>
    <t>Барноев</t>
  </si>
  <si>
    <t>Мухаммедджон</t>
  </si>
  <si>
    <t>Бобиджонович</t>
  </si>
  <si>
    <t>Владимир</t>
  </si>
  <si>
    <t xml:space="preserve">Новоселова </t>
  </si>
  <si>
    <t>Ф0513</t>
  </si>
  <si>
    <t xml:space="preserve">Щукина </t>
  </si>
  <si>
    <t>Софья</t>
  </si>
  <si>
    <t xml:space="preserve">Артемовна </t>
  </si>
  <si>
    <t>Ф0514</t>
  </si>
  <si>
    <t xml:space="preserve">Самойлова </t>
  </si>
  <si>
    <t>Ф0515</t>
  </si>
  <si>
    <t>Ширяева</t>
  </si>
  <si>
    <t>Юрьевна</t>
  </si>
  <si>
    <t>Ф0516</t>
  </si>
  <si>
    <t xml:space="preserve">Сергеева </t>
  </si>
  <si>
    <t xml:space="preserve">Маргарита </t>
  </si>
  <si>
    <t>Ф0517</t>
  </si>
  <si>
    <t xml:space="preserve">Корюгина </t>
  </si>
  <si>
    <t>Петровна</t>
  </si>
  <si>
    <t>Ф0610</t>
  </si>
  <si>
    <t>Касаткина</t>
  </si>
  <si>
    <t>Станислава</t>
  </si>
  <si>
    <t xml:space="preserve">Старостина </t>
  </si>
  <si>
    <t xml:space="preserve">Елизавета </t>
  </si>
  <si>
    <t xml:space="preserve">Антонов </t>
  </si>
  <si>
    <t>Зимин</t>
  </si>
  <si>
    <t>Семен</t>
  </si>
  <si>
    <t>Голубев</t>
  </si>
  <si>
    <t>Анатольевич</t>
  </si>
  <si>
    <t>Москвин</t>
  </si>
  <si>
    <t>Григорий</t>
  </si>
  <si>
    <t>Зуев</t>
  </si>
  <si>
    <t xml:space="preserve">Артемий </t>
  </si>
  <si>
    <t xml:space="preserve">Артемович </t>
  </si>
  <si>
    <t xml:space="preserve">Корунов </t>
  </si>
  <si>
    <t>Пичугин</t>
  </si>
  <si>
    <t>Мирон</t>
  </si>
  <si>
    <t>Романович</t>
  </si>
  <si>
    <t>Игнатьев</t>
  </si>
  <si>
    <t>Дудукин</t>
  </si>
  <si>
    <t>Иван</t>
  </si>
  <si>
    <t xml:space="preserve">Иброхимов </t>
  </si>
  <si>
    <t>Бехзод</t>
  </si>
  <si>
    <t>Дилшодович</t>
  </si>
  <si>
    <t>Ф0511</t>
  </si>
  <si>
    <t>Палакян</t>
  </si>
  <si>
    <t>Нарек</t>
  </si>
  <si>
    <t>Айкасарович</t>
  </si>
  <si>
    <t>Ф0512</t>
  </si>
  <si>
    <t>Гавриленко</t>
  </si>
  <si>
    <t>Владимирович</t>
  </si>
  <si>
    <t>Ф0601</t>
  </si>
  <si>
    <t>Бровко</t>
  </si>
  <si>
    <t>Николай</t>
  </si>
  <si>
    <t>Борисович</t>
  </si>
  <si>
    <t>Ф0602</t>
  </si>
  <si>
    <t>Мочернак</t>
  </si>
  <si>
    <t>Онуфриевич</t>
  </si>
  <si>
    <t>Ф0603</t>
  </si>
  <si>
    <t xml:space="preserve">Чупрасов </t>
  </si>
  <si>
    <t>Захар</t>
  </si>
  <si>
    <t>Ф0604</t>
  </si>
  <si>
    <t>Шамилев</t>
  </si>
  <si>
    <t>Дени</t>
  </si>
  <si>
    <t>Увайсович</t>
  </si>
  <si>
    <t>Ф0605</t>
  </si>
  <si>
    <t>Елин</t>
  </si>
  <si>
    <t>Ф0606</t>
  </si>
  <si>
    <t>Заворуев</t>
  </si>
  <si>
    <t xml:space="preserve">Артем </t>
  </si>
  <si>
    <t>Ф0607</t>
  </si>
  <si>
    <t>Золотухин</t>
  </si>
  <si>
    <t>Юрьевич</t>
  </si>
  <si>
    <t>Ф0608</t>
  </si>
  <si>
    <t xml:space="preserve">Никишкин </t>
  </si>
  <si>
    <t xml:space="preserve">Исаева </t>
  </si>
  <si>
    <t>Мария</t>
  </si>
  <si>
    <t xml:space="preserve">Вадимовна </t>
  </si>
  <si>
    <t>Толпаева</t>
  </si>
  <si>
    <t>Дарина</t>
  </si>
  <si>
    <t>Ф0707</t>
  </si>
  <si>
    <t xml:space="preserve">Ухова </t>
  </si>
  <si>
    <t>Елена</t>
  </si>
  <si>
    <t xml:space="preserve">Константиновна </t>
  </si>
  <si>
    <t>Панченко</t>
  </si>
  <si>
    <t xml:space="preserve">Захарова </t>
  </si>
  <si>
    <t>Еремина</t>
  </si>
  <si>
    <t xml:space="preserve">Милана </t>
  </si>
  <si>
    <t>Александровна</t>
  </si>
  <si>
    <t xml:space="preserve">Воронина </t>
  </si>
  <si>
    <t xml:space="preserve">Анна </t>
  </si>
  <si>
    <t xml:space="preserve">Валерьевна </t>
  </si>
  <si>
    <t xml:space="preserve">Нестерова </t>
  </si>
  <si>
    <t xml:space="preserve">Кумеркина </t>
  </si>
  <si>
    <t xml:space="preserve">Максимовна </t>
  </si>
  <si>
    <t>Ф0714</t>
  </si>
  <si>
    <t xml:space="preserve">Володина </t>
  </si>
  <si>
    <t>Ф0715</t>
  </si>
  <si>
    <t xml:space="preserve">Минеева </t>
  </si>
  <si>
    <t>Ф0716</t>
  </si>
  <si>
    <t>Орлова</t>
  </si>
  <si>
    <t>Кладиева</t>
  </si>
  <si>
    <t xml:space="preserve">Римма </t>
  </si>
  <si>
    <t>Ф0808</t>
  </si>
  <si>
    <t xml:space="preserve">Кладиева </t>
  </si>
  <si>
    <t xml:space="preserve">Софья </t>
  </si>
  <si>
    <t>Ф0809</t>
  </si>
  <si>
    <t>Спиридонова</t>
  </si>
  <si>
    <t>Ф0810</t>
  </si>
  <si>
    <t>Герасимов</t>
  </si>
  <si>
    <t>Арсений</t>
  </si>
  <si>
    <t>Валерьевич</t>
  </si>
  <si>
    <t xml:space="preserve">Голованов </t>
  </si>
  <si>
    <t>Ширяев</t>
  </si>
  <si>
    <t>Василий</t>
  </si>
  <si>
    <t>Ф0801</t>
  </si>
  <si>
    <t>Рябченко</t>
  </si>
  <si>
    <t>Андрей</t>
  </si>
  <si>
    <t>Иванович</t>
  </si>
  <si>
    <t>Ф0802</t>
  </si>
  <si>
    <t>Цент</t>
  </si>
  <si>
    <t>Ф0803</t>
  </si>
  <si>
    <t>Бурлов</t>
  </si>
  <si>
    <t>Ф0804</t>
  </si>
  <si>
    <t>Петровнин</t>
  </si>
  <si>
    <t>Ф0805</t>
  </si>
  <si>
    <t>Ходанович</t>
  </si>
  <si>
    <t>Ф0806</t>
  </si>
  <si>
    <t xml:space="preserve">Петров </t>
  </si>
  <si>
    <t xml:space="preserve">Трмофей </t>
  </si>
  <si>
    <t>Ф0717</t>
  </si>
  <si>
    <t>Крючкова</t>
  </si>
  <si>
    <t>Эдуардовна</t>
  </si>
  <si>
    <t>Ф0907</t>
  </si>
  <si>
    <t>Ф0908</t>
  </si>
  <si>
    <t>Спикина</t>
  </si>
  <si>
    <t>Валерия</t>
  </si>
  <si>
    <t>Ф0909</t>
  </si>
  <si>
    <t>Никулина</t>
  </si>
  <si>
    <t>Ф1003</t>
  </si>
  <si>
    <t>Баринова</t>
  </si>
  <si>
    <t>Ф1004</t>
  </si>
  <si>
    <t>Паклянова</t>
  </si>
  <si>
    <t xml:space="preserve">Вера </t>
  </si>
  <si>
    <t>Ф1005</t>
  </si>
  <si>
    <t xml:space="preserve">Горланова </t>
  </si>
  <si>
    <t>Ф1006</t>
  </si>
  <si>
    <t>Парчина</t>
  </si>
  <si>
    <t>Диана</t>
  </si>
  <si>
    <t>Ф1104</t>
  </si>
  <si>
    <t>Дамаева</t>
  </si>
  <si>
    <t xml:space="preserve">Громова </t>
  </si>
  <si>
    <t xml:space="preserve">Милена </t>
  </si>
  <si>
    <t>Васильевна</t>
  </si>
  <si>
    <t xml:space="preserve">Миловидова </t>
  </si>
  <si>
    <t xml:space="preserve">Игоревна </t>
  </si>
  <si>
    <t>Гамагина</t>
  </si>
  <si>
    <t>Варвара</t>
  </si>
  <si>
    <t>Дмитриевна</t>
  </si>
  <si>
    <t>Ф1110</t>
  </si>
  <si>
    <t>Давтян</t>
  </si>
  <si>
    <t>Арман</t>
  </si>
  <si>
    <t>Травников</t>
  </si>
  <si>
    <t>Игоревич</t>
  </si>
  <si>
    <t>Пошабаев</t>
  </si>
  <si>
    <t>Ким</t>
  </si>
  <si>
    <t>Соломатин</t>
  </si>
  <si>
    <t>Кириллович</t>
  </si>
  <si>
    <t>Фролов</t>
  </si>
  <si>
    <t>Ф0906</t>
  </si>
  <si>
    <t>Федотов</t>
  </si>
  <si>
    <t>Николаевич</t>
  </si>
  <si>
    <t>Ф1001</t>
  </si>
  <si>
    <t xml:space="preserve">Голубев </t>
  </si>
  <si>
    <t>Никита</t>
  </si>
  <si>
    <t>Ф1101</t>
  </si>
  <si>
    <t>Атрем</t>
  </si>
  <si>
    <t>Ф1102</t>
  </si>
  <si>
    <t>Старшинов</t>
  </si>
  <si>
    <t>Ф1103</t>
  </si>
  <si>
    <t>Сиднева</t>
  </si>
  <si>
    <t>Грибушкова</t>
  </si>
  <si>
    <t>Нестерова</t>
  </si>
  <si>
    <t>Альбина</t>
  </si>
  <si>
    <t>Юсуповна</t>
  </si>
  <si>
    <t>Кулешова</t>
  </si>
  <si>
    <t>Шобанова</t>
  </si>
  <si>
    <t>Олеговна</t>
  </si>
  <si>
    <t>Беловошина</t>
  </si>
  <si>
    <t>Даниловна</t>
  </si>
  <si>
    <t>Титова</t>
  </si>
  <si>
    <t>Ярославовна</t>
  </si>
  <si>
    <t>Малышева</t>
  </si>
  <si>
    <t>Козлова</t>
  </si>
  <si>
    <t>Репина</t>
  </si>
  <si>
    <t>Галькевич</t>
  </si>
  <si>
    <t>Макар</t>
  </si>
  <si>
    <t>Привезенцев</t>
  </si>
  <si>
    <t>Люзин</t>
  </si>
  <si>
    <t>Клеков</t>
  </si>
  <si>
    <t>Ковин</t>
  </si>
  <si>
    <t>Викторович</t>
  </si>
  <si>
    <t>Земляникин</t>
  </si>
  <si>
    <t>Зубов</t>
  </si>
  <si>
    <t>Морозов</t>
  </si>
  <si>
    <t>Блохина</t>
  </si>
  <si>
    <t>Алина</t>
  </si>
  <si>
    <t>Баталова</t>
  </si>
  <si>
    <t>Шацкая</t>
  </si>
  <si>
    <t>Чернышева</t>
  </si>
  <si>
    <t>Михайловна</t>
  </si>
  <si>
    <t>Родионова</t>
  </si>
  <si>
    <t>Тихомирова</t>
  </si>
  <si>
    <t>Кира</t>
  </si>
  <si>
    <t>Никитина</t>
  </si>
  <si>
    <t>Бобров</t>
  </si>
  <si>
    <t>Касаткин</t>
  </si>
  <si>
    <t>Нурмухамедов</t>
  </si>
  <si>
    <t>Марат</t>
  </si>
  <si>
    <t>Аскарович</t>
  </si>
  <si>
    <t>Лукъянов</t>
  </si>
  <si>
    <t>Богдан</t>
  </si>
  <si>
    <t>Сергеев</t>
  </si>
  <si>
    <t>Платон</t>
  </si>
  <si>
    <t>Масло</t>
  </si>
  <si>
    <t>Тутринов</t>
  </si>
  <si>
    <t>Георгий</t>
  </si>
  <si>
    <t>Кузнецов</t>
  </si>
  <si>
    <t>Багрова</t>
  </si>
  <si>
    <t>Усачова</t>
  </si>
  <si>
    <t>Иванова</t>
  </si>
  <si>
    <t>Алевтина</t>
  </si>
  <si>
    <t>Степановна</t>
  </si>
  <si>
    <t>Клёкова</t>
  </si>
  <si>
    <t>Карина</t>
  </si>
  <si>
    <t>Давыдова</t>
  </si>
  <si>
    <t>Неустроева</t>
  </si>
  <si>
    <t>Карелина</t>
  </si>
  <si>
    <t>Шальнова</t>
  </si>
  <si>
    <t>Кристина</t>
  </si>
  <si>
    <t>Соколов</t>
  </si>
  <si>
    <t>Алексеев</t>
  </si>
  <si>
    <t>Никитин</t>
  </si>
  <si>
    <t>Жуланов</t>
  </si>
  <si>
    <t>Михайлович</t>
  </si>
  <si>
    <t>Хисайнов</t>
  </si>
  <si>
    <t>Комрон</t>
  </si>
  <si>
    <t>Шодмонович</t>
  </si>
  <si>
    <t>Махов</t>
  </si>
  <si>
    <t>Жижин</t>
  </si>
  <si>
    <t>Дамир</t>
  </si>
  <si>
    <t>Мишуков</t>
  </si>
  <si>
    <t>Воронов</t>
  </si>
  <si>
    <t>Тимур</t>
  </si>
  <si>
    <t>Нуцков</t>
  </si>
  <si>
    <t>Корчагов</t>
  </si>
  <si>
    <t>Жиделев</t>
  </si>
  <si>
    <t>Мишанина</t>
  </si>
  <si>
    <t>Бровкин</t>
  </si>
  <si>
    <t>Саидов</t>
  </si>
  <si>
    <t>Анварович</t>
  </si>
  <si>
    <t>Конорезов</t>
  </si>
  <si>
    <t>Пантелимон</t>
  </si>
  <si>
    <t>Ф0619</t>
  </si>
  <si>
    <t>Крапивин</t>
  </si>
  <si>
    <t>Рубенович</t>
  </si>
  <si>
    <t>Ф0620</t>
  </si>
  <si>
    <t>Арапов</t>
  </si>
  <si>
    <t>Ф0621</t>
  </si>
  <si>
    <t>Балашов</t>
  </si>
  <si>
    <t>Ф0622</t>
  </si>
  <si>
    <t>САП</t>
  </si>
  <si>
    <t>Макарова</t>
  </si>
  <si>
    <t>Наталья</t>
  </si>
  <si>
    <t>Николаевна</t>
  </si>
  <si>
    <t>Ф0723</t>
  </si>
  <si>
    <t>Будаковская</t>
  </si>
  <si>
    <t>Ф0824</t>
  </si>
  <si>
    <t>Наврось</t>
  </si>
  <si>
    <t>Ф0825</t>
  </si>
  <si>
    <t>Санников</t>
  </si>
  <si>
    <t>Глеб</t>
  </si>
  <si>
    <t>Ф0826</t>
  </si>
  <si>
    <t>Медведев</t>
  </si>
  <si>
    <t>Леонидович</t>
  </si>
  <si>
    <t>Ф0727</t>
  </si>
  <si>
    <t xml:space="preserve">Заводаев </t>
  </si>
  <si>
    <t>Павел</t>
  </si>
  <si>
    <t>Ф0828</t>
  </si>
  <si>
    <t>Суркин</t>
  </si>
  <si>
    <t>Ф0829</t>
  </si>
  <si>
    <t xml:space="preserve">Трушина </t>
  </si>
  <si>
    <t>Туряб</t>
  </si>
  <si>
    <t>Людвиговна</t>
  </si>
  <si>
    <t>Ф1002</t>
  </si>
  <si>
    <t>Люкшина</t>
  </si>
  <si>
    <t>Будаковский</t>
  </si>
  <si>
    <t>Черный</t>
  </si>
  <si>
    <t>Ф1007</t>
  </si>
  <si>
    <t>Ф1008</t>
  </si>
  <si>
    <t>Ганшин</t>
  </si>
  <si>
    <t>Иоанн</t>
  </si>
  <si>
    <t>Коломыцев</t>
  </si>
  <si>
    <t>Ф1010</t>
  </si>
  <si>
    <t>Ф0911</t>
  </si>
  <si>
    <t>Тетервак</t>
  </si>
  <si>
    <t>Валерий</t>
  </si>
  <si>
    <t>Ф1113</t>
  </si>
  <si>
    <t>Лебедев</t>
  </si>
  <si>
    <t>Илья</t>
  </si>
  <si>
    <t>Уфимцев</t>
  </si>
  <si>
    <t>Ф 0901</t>
  </si>
  <si>
    <t>Попов</t>
  </si>
  <si>
    <t>Родион</t>
  </si>
  <si>
    <t>Ф 0902</t>
  </si>
  <si>
    <t>Ф 1001</t>
  </si>
  <si>
    <t>Ивахненко</t>
  </si>
  <si>
    <t>Константинович</t>
  </si>
  <si>
    <t>Ф 1002</t>
  </si>
  <si>
    <t>Гаврилов</t>
  </si>
  <si>
    <t>Иоан</t>
  </si>
  <si>
    <t>Ф 1003</t>
  </si>
  <si>
    <t>Горохов</t>
  </si>
  <si>
    <t>Ф 1004</t>
  </si>
  <si>
    <t>Тюрин</t>
  </si>
  <si>
    <t>Ф 1005</t>
  </si>
  <si>
    <t>Анахасян</t>
  </si>
  <si>
    <t>Севак</t>
  </si>
  <si>
    <t>Артурович</t>
  </si>
  <si>
    <t>Ф 1006</t>
  </si>
  <si>
    <t>Реберг</t>
  </si>
  <si>
    <t>Герман</t>
  </si>
  <si>
    <t>Ф 1007</t>
  </si>
  <si>
    <t>Паняшкин</t>
  </si>
  <si>
    <t>Ф 1008</t>
  </si>
  <si>
    <t>Ламзиков</t>
  </si>
  <si>
    <t>Игнат</t>
  </si>
  <si>
    <t>Вадимович</t>
  </si>
  <si>
    <t>Ф 1103</t>
  </si>
  <si>
    <t>Мхоян</t>
  </si>
  <si>
    <t>Рубен</t>
  </si>
  <si>
    <t>Норайрович</t>
  </si>
  <si>
    <t>Ф 1104</t>
  </si>
  <si>
    <t>Мещеряков</t>
  </si>
  <si>
    <t>Ярослав</t>
  </si>
  <si>
    <t>Ф 1105</t>
  </si>
  <si>
    <t>Хритин</t>
  </si>
  <si>
    <t>Ф 1106</t>
  </si>
  <si>
    <t>Михайлов</t>
  </si>
  <si>
    <t>Ф 1107</t>
  </si>
  <si>
    <t>Антошин</t>
  </si>
  <si>
    <t>Ф 1108</t>
  </si>
  <si>
    <t>Рубцова</t>
  </si>
  <si>
    <t>Дария</t>
  </si>
  <si>
    <t>Ф 0903</t>
  </si>
  <si>
    <t>Уварова-Корюгина</t>
  </si>
  <si>
    <t>Ф 0904</t>
  </si>
  <si>
    <t>Соколова</t>
  </si>
  <si>
    <t>Ф 1101</t>
  </si>
  <si>
    <t>Ивочкина</t>
  </si>
  <si>
    <t>Ф 1102</t>
  </si>
  <si>
    <t>Ф 0701</t>
  </si>
  <si>
    <t>Михеев</t>
  </si>
  <si>
    <t>Ф 0702</t>
  </si>
  <si>
    <t>Лызлов</t>
  </si>
  <si>
    <t>Ф 0703</t>
  </si>
  <si>
    <t>Брагин</t>
  </si>
  <si>
    <t>Ф 0706</t>
  </si>
  <si>
    <t>Петров</t>
  </si>
  <si>
    <t>Ф 0707</t>
  </si>
  <si>
    <t>Шустров</t>
  </si>
  <si>
    <t>Ф 0708</t>
  </si>
  <si>
    <t>Заварин</t>
  </si>
  <si>
    <t>Ф 0709</t>
  </si>
  <si>
    <t xml:space="preserve">Семен </t>
  </si>
  <si>
    <t>Ф 0801</t>
  </si>
  <si>
    <t>Белозеров</t>
  </si>
  <si>
    <t>Ф 0802</t>
  </si>
  <si>
    <t>Уваров-Корюгин</t>
  </si>
  <si>
    <t>Ф 0803</t>
  </si>
  <si>
    <t>Ефремов</t>
  </si>
  <si>
    <t>Ф 0806</t>
  </si>
  <si>
    <t>Емелина</t>
  </si>
  <si>
    <t>Ф 0704</t>
  </si>
  <si>
    <t>Амплеева</t>
  </si>
  <si>
    <t>Ф 0705</t>
  </si>
  <si>
    <t>Суслова</t>
  </si>
  <si>
    <t>Максимовна</t>
  </si>
  <si>
    <t>Ф 0710</t>
  </si>
  <si>
    <t>Борисова</t>
  </si>
  <si>
    <t>Олеся</t>
  </si>
  <si>
    <t>ф 0804</t>
  </si>
  <si>
    <t>Заварина</t>
  </si>
  <si>
    <t>ф 0805</t>
  </si>
  <si>
    <t>Окопный</t>
  </si>
  <si>
    <t>Ф 0501</t>
  </si>
  <si>
    <t>Захарян</t>
  </si>
  <si>
    <t>Марк</t>
  </si>
  <si>
    <t>Самвелович</t>
  </si>
  <si>
    <t>Ф 0502</t>
  </si>
  <si>
    <t>Сарваев</t>
  </si>
  <si>
    <t>Михаил</t>
  </si>
  <si>
    <t>Ильич</t>
  </si>
  <si>
    <t>Ф 0503</t>
  </si>
  <si>
    <t>Ф 0504</t>
  </si>
  <si>
    <t>Гуров</t>
  </si>
  <si>
    <t>Роман</t>
  </si>
  <si>
    <t>Владиславович</t>
  </si>
  <si>
    <t>Ф 0505</t>
  </si>
  <si>
    <t>Максимов</t>
  </si>
  <si>
    <t>Ф 0506</t>
  </si>
  <si>
    <t>Бессонов</t>
  </si>
  <si>
    <t>Ф 0510</t>
  </si>
  <si>
    <t>Туманян</t>
  </si>
  <si>
    <t>Ашот</t>
  </si>
  <si>
    <t>Эдикович</t>
  </si>
  <si>
    <t>Ф 0511</t>
  </si>
  <si>
    <t>Атяков</t>
  </si>
  <si>
    <t>Ф 0512</t>
  </si>
  <si>
    <t>Трухачев</t>
  </si>
  <si>
    <t>Макарий</t>
  </si>
  <si>
    <t>Ф 0513</t>
  </si>
  <si>
    <t>Табулович</t>
  </si>
  <si>
    <t>Ф 0514</t>
  </si>
  <si>
    <t>Ханбеков</t>
  </si>
  <si>
    <t>Руми</t>
  </si>
  <si>
    <t>Ринатович</t>
  </si>
  <si>
    <t>Ф 0605</t>
  </si>
  <si>
    <t>Ф 0606</t>
  </si>
  <si>
    <t>Савинов</t>
  </si>
  <si>
    <t>Антонович</t>
  </si>
  <si>
    <t>Ф 0610</t>
  </si>
  <si>
    <t>Кленов</t>
  </si>
  <si>
    <t>Ф 0611</t>
  </si>
  <si>
    <t>Березовский</t>
  </si>
  <si>
    <t>Ф 0612</t>
  </si>
  <si>
    <t>Карасева</t>
  </si>
  <si>
    <t>Ф 0507</t>
  </si>
  <si>
    <t>Коцаренко</t>
  </si>
  <si>
    <t>Ярслава</t>
  </si>
  <si>
    <t>Владиславовна</t>
  </si>
  <si>
    <t>Ф 0508</t>
  </si>
  <si>
    <t>Халинова</t>
  </si>
  <si>
    <t>Ника</t>
  </si>
  <si>
    <t>Ф 0509</t>
  </si>
  <si>
    <t>Бардина</t>
  </si>
  <si>
    <t>Ф 0601</t>
  </si>
  <si>
    <t>Ардентова</t>
  </si>
  <si>
    <t>Ф 0602</t>
  </si>
  <si>
    <t>Разина</t>
  </si>
  <si>
    <t>Василиса</t>
  </si>
  <si>
    <t>Ф 0603</t>
  </si>
  <si>
    <t>Ф 0604</t>
  </si>
  <si>
    <t>Матющенко</t>
  </si>
  <si>
    <t>Таисия</t>
  </si>
  <si>
    <t>Ф 0607</t>
  </si>
  <si>
    <t>Цепкова</t>
  </si>
  <si>
    <t>Лилия</t>
  </si>
  <si>
    <t>Ф 0608</t>
  </si>
  <si>
    <t>Горюнова</t>
  </si>
  <si>
    <t>Ф 0609</t>
  </si>
  <si>
    <t>Бутякова</t>
  </si>
  <si>
    <t>Алеся</t>
  </si>
  <si>
    <t>ФЗК0501</t>
  </si>
  <si>
    <t>Аверкиева</t>
  </si>
  <si>
    <t>Константиновна</t>
  </si>
  <si>
    <t>ФЗК0601</t>
  </si>
  <si>
    <t>Егоров</t>
  </si>
  <si>
    <t>Анатолий</t>
  </si>
  <si>
    <t>ФЗК0602</t>
  </si>
  <si>
    <t>Наумов</t>
  </si>
  <si>
    <t>ФЗК0603</t>
  </si>
  <si>
    <t>Озеров</t>
  </si>
  <si>
    <t>ФЗК0604</t>
  </si>
  <si>
    <t>Сидоров</t>
  </si>
  <si>
    <t>ФЗК0605</t>
  </si>
  <si>
    <t>ФЗК0701</t>
  </si>
  <si>
    <t>Дойникова</t>
  </si>
  <si>
    <t>Бойченко</t>
  </si>
  <si>
    <t>ФЗК0801</t>
  </si>
  <si>
    <t>Полевик</t>
  </si>
  <si>
    <t>ФЗК0802</t>
  </si>
  <si>
    <t>Санникова</t>
  </si>
  <si>
    <t xml:space="preserve">Глушкова </t>
  </si>
  <si>
    <t>Маргарита</t>
  </si>
  <si>
    <t xml:space="preserve">Пузанов </t>
  </si>
  <si>
    <t>Урунов</t>
  </si>
  <si>
    <t>Самандар</t>
  </si>
  <si>
    <t>Аббосович</t>
  </si>
  <si>
    <t xml:space="preserve">Шульпенков </t>
  </si>
  <si>
    <t>Лысенко</t>
  </si>
  <si>
    <t>Константин</t>
  </si>
  <si>
    <t xml:space="preserve">Волкова </t>
  </si>
  <si>
    <t>38.22</t>
  </si>
  <si>
    <t>Меньшиков</t>
  </si>
  <si>
    <t>Данил</t>
  </si>
  <si>
    <t>Астахов</t>
  </si>
  <si>
    <t>Лымарчук</t>
  </si>
  <si>
    <t>Абдуллаев</t>
  </si>
  <si>
    <t>Заур</t>
  </si>
  <si>
    <t>Азизович</t>
  </si>
  <si>
    <t>Агафонова</t>
  </si>
  <si>
    <t>Яна</t>
  </si>
  <si>
    <t>Куркина</t>
  </si>
  <si>
    <t>Филатова</t>
  </si>
  <si>
    <t>Анжелика</t>
  </si>
  <si>
    <t>Романовна</t>
  </si>
  <si>
    <t>Рамазанова</t>
  </si>
  <si>
    <t>Аминат</t>
  </si>
  <si>
    <t>Рамазановна</t>
  </si>
  <si>
    <t>Мартьянова</t>
  </si>
  <si>
    <t>Сергеевн</t>
  </si>
  <si>
    <t>Ашуров</t>
  </si>
  <si>
    <t>Рустам</t>
  </si>
  <si>
    <t>Шералиевич</t>
  </si>
  <si>
    <t>Демидюк</t>
  </si>
  <si>
    <t>Непша</t>
  </si>
  <si>
    <t>Помелов</t>
  </si>
  <si>
    <t>Рябова</t>
  </si>
  <si>
    <t>Большакова</t>
  </si>
  <si>
    <t>Манишев</t>
  </si>
  <si>
    <t>Артёмович</t>
  </si>
  <si>
    <t>Власова</t>
  </si>
  <si>
    <t>Голикова</t>
  </si>
  <si>
    <t xml:space="preserve">Корягин </t>
  </si>
  <si>
    <t>Софрон</t>
  </si>
  <si>
    <t xml:space="preserve">Молоток </t>
  </si>
  <si>
    <t xml:space="preserve">Шубин </t>
  </si>
  <si>
    <t xml:space="preserve">Кулагина </t>
  </si>
  <si>
    <t>Пичугина</t>
  </si>
  <si>
    <t>Рыбкина</t>
  </si>
  <si>
    <t xml:space="preserve">Савельевыва </t>
  </si>
  <si>
    <t>Павловна</t>
  </si>
  <si>
    <t>Куприянов</t>
  </si>
  <si>
    <t>Фк0505</t>
  </si>
  <si>
    <t>Турбин</t>
  </si>
  <si>
    <t>Всеволод</t>
  </si>
  <si>
    <t>Фк0504</t>
  </si>
  <si>
    <t>Харьковский</t>
  </si>
  <si>
    <t>Фк0501</t>
  </si>
  <si>
    <t>Сорокин</t>
  </si>
  <si>
    <t>Фк0601</t>
  </si>
  <si>
    <t>Кожухова</t>
  </si>
  <si>
    <t>Вероника</t>
  </si>
  <si>
    <t>Фк0502</t>
  </si>
  <si>
    <t>Артёмовна</t>
  </si>
  <si>
    <t>Фк0506</t>
  </si>
  <si>
    <t>Шаронова</t>
  </si>
  <si>
    <t>Арамовна</t>
  </si>
  <si>
    <t>Фк0503</t>
  </si>
  <si>
    <t>Сорокина</t>
  </si>
  <si>
    <t>Вячеславовна</t>
  </si>
  <si>
    <t>Фк0801</t>
  </si>
  <si>
    <t>Комарова</t>
  </si>
  <si>
    <t>Фк0802</t>
  </si>
  <si>
    <t>Кремнева</t>
  </si>
  <si>
    <t>Фк0906</t>
  </si>
  <si>
    <t>Фк0901</t>
  </si>
  <si>
    <t>Баскакова</t>
  </si>
  <si>
    <t>Фк0902</t>
  </si>
  <si>
    <t>Неудахина</t>
  </si>
  <si>
    <t>Фк1002</t>
  </si>
  <si>
    <t>Турбина</t>
  </si>
  <si>
    <t>Татьяна</t>
  </si>
  <si>
    <t>Фк1001</t>
  </si>
  <si>
    <t>Бобков</t>
  </si>
  <si>
    <t>Фк0903</t>
  </si>
  <si>
    <t>Фк0904</t>
  </si>
  <si>
    <t>Жданов</t>
  </si>
  <si>
    <t>Эмильевич</t>
  </si>
  <si>
    <t>Фк0905</t>
  </si>
  <si>
    <t>Пузик</t>
  </si>
  <si>
    <t>ФК91</t>
  </si>
  <si>
    <t>Беляев</t>
  </si>
  <si>
    <t>Федор</t>
  </si>
  <si>
    <t>ФК111</t>
  </si>
  <si>
    <t>Егорова</t>
  </si>
  <si>
    <t>ФК92</t>
  </si>
  <si>
    <t xml:space="preserve">Егорова </t>
  </si>
  <si>
    <t>ФК93</t>
  </si>
  <si>
    <t>Новикова</t>
  </si>
  <si>
    <t>ФК 101</t>
  </si>
  <si>
    <t>Моисеева</t>
  </si>
  <si>
    <t>ФК112</t>
  </si>
  <si>
    <t>Норский</t>
  </si>
  <si>
    <t>ФК73</t>
  </si>
  <si>
    <t>Гришин</t>
  </si>
  <si>
    <t>ФК81</t>
  </si>
  <si>
    <t>Стежин</t>
  </si>
  <si>
    <t>ФК82</t>
  </si>
  <si>
    <t>Скороходов</t>
  </si>
  <si>
    <t>ФК84</t>
  </si>
  <si>
    <t>Рада</t>
  </si>
  <si>
    <t>ФК72</t>
  </si>
  <si>
    <t>Панкова</t>
  </si>
  <si>
    <t>Снежана</t>
  </si>
  <si>
    <t>ФК83</t>
  </si>
  <si>
    <t>Деменков</t>
  </si>
  <si>
    <t>ФК62</t>
  </si>
  <si>
    <t>Зайцева</t>
  </si>
  <si>
    <t>ФК61</t>
  </si>
  <si>
    <t>Балашова</t>
  </si>
  <si>
    <t>Георгиевна</t>
  </si>
  <si>
    <t>Ф5-01</t>
  </si>
  <si>
    <t>Бузанова</t>
  </si>
  <si>
    <t>Ф6-01</t>
  </si>
  <si>
    <t>Баринов</t>
  </si>
  <si>
    <t>Ф5-03</t>
  </si>
  <si>
    <t>Ф7-01</t>
  </si>
  <si>
    <t>Дроздецкая</t>
  </si>
  <si>
    <t>Ефимия</t>
  </si>
  <si>
    <t>Викторовна</t>
  </si>
  <si>
    <t>Ф7-02</t>
  </si>
  <si>
    <t>Куманец</t>
  </si>
  <si>
    <t>Ф7-03</t>
  </si>
  <si>
    <t>Котвицкая</t>
  </si>
  <si>
    <t>Ф8-01</t>
  </si>
  <si>
    <t>Ф8-04</t>
  </si>
  <si>
    <t>Казакова</t>
  </si>
  <si>
    <t>Ольга</t>
  </si>
  <si>
    <t>Ф8-02</t>
  </si>
  <si>
    <t>Артюшкова</t>
  </si>
  <si>
    <t>Ф8-03</t>
  </si>
  <si>
    <t>Абрамова</t>
  </si>
  <si>
    <t>МОУ Нагорьевская СШ</t>
  </si>
  <si>
    <t>ф0630</t>
  </si>
  <si>
    <t>Вербицкая</t>
  </si>
  <si>
    <t>Эсмиральда</t>
  </si>
  <si>
    <t>Эльмировна</t>
  </si>
  <si>
    <t>ф0614</t>
  </si>
  <si>
    <t>Кузьменко</t>
  </si>
  <si>
    <t>ф0623</t>
  </si>
  <si>
    <t>Львова</t>
  </si>
  <si>
    <t>ф0606</t>
  </si>
  <si>
    <t>Дикарева</t>
  </si>
  <si>
    <t>ф0634</t>
  </si>
  <si>
    <t>ф0531</t>
  </si>
  <si>
    <t>Горев</t>
  </si>
  <si>
    <t>ф0604</t>
  </si>
  <si>
    <t>Ларкин</t>
  </si>
  <si>
    <t>ф0535</t>
  </si>
  <si>
    <t>Вербицкий</t>
  </si>
  <si>
    <t>Абрам</t>
  </si>
  <si>
    <t>Эльмирович</t>
  </si>
  <si>
    <t>ф0518</t>
  </si>
  <si>
    <t xml:space="preserve">Пинчуков </t>
  </si>
  <si>
    <t>ф0512</t>
  </si>
  <si>
    <t>Серяков</t>
  </si>
  <si>
    <t>ф0532</t>
  </si>
  <si>
    <t>Колосов</t>
  </si>
  <si>
    <t>ф0516</t>
  </si>
  <si>
    <t xml:space="preserve">Семёнова </t>
  </si>
  <si>
    <t>ф0802</t>
  </si>
  <si>
    <t>Жданова</t>
  </si>
  <si>
    <t>ф0727</t>
  </si>
  <si>
    <t>Щёкина</t>
  </si>
  <si>
    <t>ф0725</t>
  </si>
  <si>
    <t>Рогов</t>
  </si>
  <si>
    <t>ф0821</t>
  </si>
  <si>
    <t>Башмаков</t>
  </si>
  <si>
    <t>ф0820</t>
  </si>
  <si>
    <t xml:space="preserve">Неустроев </t>
  </si>
  <si>
    <t>ф0823</t>
  </si>
  <si>
    <t>Муталов</t>
  </si>
  <si>
    <t>Муталиб</t>
  </si>
  <si>
    <t>Юсуфджонович</t>
  </si>
  <si>
    <t>ф0708</t>
  </si>
  <si>
    <t>Перевозчиков</t>
  </si>
  <si>
    <t>ф0710</t>
  </si>
  <si>
    <t>ф1028</t>
  </si>
  <si>
    <t>ф1109</t>
  </si>
  <si>
    <t>Куделькина</t>
  </si>
  <si>
    <t>ф1107</t>
  </si>
  <si>
    <t>Кулюкина</t>
  </si>
  <si>
    <t>ф1105</t>
  </si>
  <si>
    <t xml:space="preserve">Шмяткова </t>
  </si>
  <si>
    <t>Алёна</t>
  </si>
  <si>
    <t>ф0915</t>
  </si>
  <si>
    <t xml:space="preserve">Корнева </t>
  </si>
  <si>
    <t>Михуйловна</t>
  </si>
  <si>
    <t>ф0926</t>
  </si>
  <si>
    <t>Палихова</t>
  </si>
  <si>
    <t>ф0913</t>
  </si>
  <si>
    <t>Витович</t>
  </si>
  <si>
    <t>ф0901</t>
  </si>
  <si>
    <t>Николаева</t>
  </si>
  <si>
    <t>ф0919</t>
  </si>
  <si>
    <t>ф0922</t>
  </si>
  <si>
    <t>ф0924</t>
  </si>
  <si>
    <t>Брюханов</t>
  </si>
  <si>
    <t>ф1111</t>
  </si>
  <si>
    <t>Григорьев</t>
  </si>
  <si>
    <t>Фёдор</t>
  </si>
  <si>
    <t>Егорович</t>
  </si>
  <si>
    <t>Семёнов</t>
  </si>
  <si>
    <t>ф1029</t>
  </si>
  <si>
    <t xml:space="preserve">Алтуфьев </t>
  </si>
  <si>
    <t xml:space="preserve"> Александр </t>
  </si>
  <si>
    <t>ф0903</t>
  </si>
  <si>
    <t>Духленков</t>
  </si>
  <si>
    <t>Антон</t>
  </si>
  <si>
    <t>ф1117</t>
  </si>
  <si>
    <t>Енова</t>
  </si>
  <si>
    <t>с. Смоленское</t>
  </si>
  <si>
    <t xml:space="preserve">Якимова </t>
  </si>
  <si>
    <t xml:space="preserve">Тормышева </t>
  </si>
  <si>
    <t>Яковлевна</t>
  </si>
  <si>
    <t xml:space="preserve">Елькина </t>
  </si>
  <si>
    <t>Михайлова</t>
  </si>
  <si>
    <t>ФК0703</t>
  </si>
  <si>
    <t>с. Смоленеское</t>
  </si>
  <si>
    <t>Никитична</t>
  </si>
  <si>
    <t>ФК0903</t>
  </si>
  <si>
    <t>ФК0904</t>
  </si>
  <si>
    <t xml:space="preserve">Алина </t>
  </si>
  <si>
    <t>ФК0905</t>
  </si>
  <si>
    <t xml:space="preserve">Харламова </t>
  </si>
  <si>
    <t xml:space="preserve">Семенова </t>
  </si>
  <si>
    <t>Федоров</t>
  </si>
  <si>
    <t>ФК0901</t>
  </si>
  <si>
    <t xml:space="preserve">Харченко </t>
  </si>
  <si>
    <t>ФК0902</t>
  </si>
  <si>
    <t>Демина</t>
  </si>
  <si>
    <t>Джакупова</t>
  </si>
  <si>
    <t>Сара</t>
  </si>
  <si>
    <t>Султанбековна</t>
  </si>
  <si>
    <t>Крылов</t>
  </si>
  <si>
    <t>Музипов</t>
  </si>
  <si>
    <t>Русланович</t>
  </si>
  <si>
    <t>Артюхова</t>
  </si>
  <si>
    <t>Зарина</t>
  </si>
  <si>
    <t>Уткировна</t>
  </si>
  <si>
    <t>Маркевич</t>
  </si>
  <si>
    <t>Ф5-02</t>
  </si>
  <si>
    <t>Шорина</t>
  </si>
  <si>
    <t>Деисовна</t>
  </si>
  <si>
    <t>СШ № 6</t>
  </si>
  <si>
    <t>ф0608</t>
  </si>
  <si>
    <t>Калайджан</t>
  </si>
  <si>
    <t>Милана</t>
  </si>
  <si>
    <t>Егишевна</t>
  </si>
  <si>
    <t>ф0609</t>
  </si>
  <si>
    <t xml:space="preserve">Васильва </t>
  </si>
  <si>
    <t>Федоровна</t>
  </si>
  <si>
    <t>ф0610</t>
  </si>
  <si>
    <t xml:space="preserve">Галета </t>
  </si>
  <si>
    <t xml:space="preserve">Вячеславовна </t>
  </si>
  <si>
    <t>СШ №6</t>
  </si>
  <si>
    <t>ф0611</t>
  </si>
  <si>
    <t>Димова</t>
  </si>
  <si>
    <t>ф0508</t>
  </si>
  <si>
    <t>Лисицына</t>
  </si>
  <si>
    <t>Алиса</t>
  </si>
  <si>
    <t>ф0509</t>
  </si>
  <si>
    <t>Бауэр</t>
  </si>
  <si>
    <t>ф0506</t>
  </si>
  <si>
    <t>Лузгина</t>
  </si>
  <si>
    <t>ф0503</t>
  </si>
  <si>
    <t xml:space="preserve">Якута </t>
  </si>
  <si>
    <t>ф0507</t>
  </si>
  <si>
    <t>Изотов</t>
  </si>
  <si>
    <t>ф0505</t>
  </si>
  <si>
    <t>Антипин</t>
  </si>
  <si>
    <t>ф0504</t>
  </si>
  <si>
    <t>Корвченко</t>
  </si>
  <si>
    <t>ф0502</t>
  </si>
  <si>
    <t>ф0501</t>
  </si>
  <si>
    <t>Саликов</t>
  </si>
  <si>
    <t>ф0601</t>
  </si>
  <si>
    <t>Макаров</t>
  </si>
  <si>
    <t>ф0602</t>
  </si>
  <si>
    <t>Буренокв</t>
  </si>
  <si>
    <t>ф0603</t>
  </si>
  <si>
    <t>Рыков</t>
  </si>
  <si>
    <t>Степан</t>
  </si>
  <si>
    <t>ф0605</t>
  </si>
  <si>
    <t>Труфанов</t>
  </si>
  <si>
    <t>Кирил</t>
  </si>
  <si>
    <t>ф0607</t>
  </si>
  <si>
    <t>Житникова</t>
  </si>
  <si>
    <t xml:space="preserve">Алексеева </t>
  </si>
  <si>
    <t>ф0801</t>
  </si>
  <si>
    <t>Варнаева</t>
  </si>
  <si>
    <t xml:space="preserve">  Овчиникова</t>
  </si>
  <si>
    <t>ф0810</t>
  </si>
  <si>
    <t>Понизовкина</t>
  </si>
  <si>
    <t>Вадимовна</t>
  </si>
  <si>
    <t>ф0812</t>
  </si>
  <si>
    <t>Карабихина</t>
  </si>
  <si>
    <t>ф0805</t>
  </si>
  <si>
    <t>Шаренкова</t>
  </si>
  <si>
    <t>ф0806</t>
  </si>
  <si>
    <t>Абдурозакова</t>
  </si>
  <si>
    <t>Шихмирзаева</t>
  </si>
  <si>
    <t>ф0701</t>
  </si>
  <si>
    <t>ф0814</t>
  </si>
  <si>
    <t>Мужичина</t>
  </si>
  <si>
    <t>ф0809</t>
  </si>
  <si>
    <t>Карпушина</t>
  </si>
  <si>
    <t>ф0816</t>
  </si>
  <si>
    <t>Добряков</t>
  </si>
  <si>
    <t>ф0804</t>
  </si>
  <si>
    <t>Подерин</t>
  </si>
  <si>
    <t>ф0803</t>
  </si>
  <si>
    <t>Ефимычев</t>
  </si>
  <si>
    <t>ф0807</t>
  </si>
  <si>
    <t>Малышкин</t>
  </si>
  <si>
    <t>ф0808</t>
  </si>
  <si>
    <t>Королькевич</t>
  </si>
  <si>
    <t>ф0811</t>
  </si>
  <si>
    <t>Ильин</t>
  </si>
  <si>
    <t>ф0813</t>
  </si>
  <si>
    <t>Джобиров</t>
  </si>
  <si>
    <t>Шамсиддин</t>
  </si>
  <si>
    <t>Фарходович</t>
  </si>
  <si>
    <t>ф0702</t>
  </si>
  <si>
    <t>Салмин</t>
  </si>
  <si>
    <t>Яковлевич</t>
  </si>
  <si>
    <t>ф0815</t>
  </si>
  <si>
    <t>Фадин</t>
  </si>
  <si>
    <t>ф0703</t>
  </si>
  <si>
    <t>Горбунов</t>
  </si>
  <si>
    <t>ф0904</t>
  </si>
  <si>
    <t>Бабинян</t>
  </si>
  <si>
    <t>Роберт</t>
  </si>
  <si>
    <t>Ашотович</t>
  </si>
  <si>
    <t>ф0905</t>
  </si>
  <si>
    <t>Авагян</t>
  </si>
  <si>
    <t>Вардан</t>
  </si>
  <si>
    <t>Каренович</t>
  </si>
  <si>
    <t>ф0906</t>
  </si>
  <si>
    <t>ф0907</t>
  </si>
  <si>
    <t>Пеший</t>
  </si>
  <si>
    <t>ф0908</t>
  </si>
  <si>
    <t>Клсс</t>
  </si>
  <si>
    <t>Победитель</t>
  </si>
  <si>
    <t>Участник</t>
  </si>
  <si>
    <t xml:space="preserve">Алеся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</si>
</sst>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0.0"/>
  </numFmts>
  <fonts count="8">
    <font>
      <sz val="11"/>
      <color theme="1"/>
      <name val="Calibri"/>
      <charset val="13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4" fillId="0" borderId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</cellStyleXfs>
  <cellXfs count="107">
    <xf numFmtId="0" fontId="0" fillId="0" borderId="0" xfId="0"/>
    <xf numFmtId="1" fontId="1" fillId="0" borderId="15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1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49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2" fontId="1" fillId="0" borderId="0" xfId="0" applyNumberFormat="1" applyFont="1" applyFill="1" applyAlignment="1">
      <alignment horizontal="left"/>
    </xf>
    <xf numFmtId="0" fontId="1" fillId="0" borderId="1" xfId="0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distributed"/>
    </xf>
    <xf numFmtId="0" fontId="1" fillId="0" borderId="6" xfId="0" applyFont="1" applyFill="1" applyBorder="1" applyAlignment="1">
      <alignment horizontal="left" vertical="distributed"/>
    </xf>
    <xf numFmtId="0" fontId="1" fillId="0" borderId="7" xfId="0" applyFont="1" applyFill="1" applyBorder="1" applyAlignment="1">
      <alignment horizontal="left" vertical="distributed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distributed"/>
    </xf>
    <xf numFmtId="0" fontId="1" fillId="0" borderId="2" xfId="0" applyFont="1" applyFill="1" applyBorder="1" applyAlignment="1">
      <alignment horizontal="left" vertical="top" wrapText="1"/>
    </xf>
    <xf numFmtId="1" fontId="1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1" fontId="1" fillId="0" borderId="3" xfId="0" applyNumberFormat="1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distributed"/>
    </xf>
    <xf numFmtId="2" fontId="1" fillId="0" borderId="4" xfId="0" applyNumberFormat="1" applyFont="1" applyFill="1" applyBorder="1" applyAlignment="1">
      <alignment horizontal="left" vertical="distributed"/>
    </xf>
    <xf numFmtId="49" fontId="1" fillId="0" borderId="3" xfId="0" applyNumberFormat="1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/>
    </xf>
    <xf numFmtId="164" fontId="1" fillId="0" borderId="4" xfId="9" applyNumberFormat="1" applyFont="1" applyFill="1" applyBorder="1" applyAlignment="1">
      <alignment horizontal="left"/>
    </xf>
    <xf numFmtId="1" fontId="1" fillId="0" borderId="4" xfId="0" applyNumberFormat="1" applyFont="1" applyFill="1" applyBorder="1" applyAlignment="1">
      <alignment horizontal="left"/>
    </xf>
    <xf numFmtId="0" fontId="1" fillId="0" borderId="4" xfId="10" applyFont="1" applyFill="1" applyBorder="1" applyAlignment="1">
      <alignment horizontal="left"/>
    </xf>
    <xf numFmtId="2" fontId="1" fillId="0" borderId="4" xfId="0" applyNumberFormat="1" applyFont="1" applyFill="1" applyBorder="1" applyAlignment="1">
      <alignment horizontal="left"/>
    </xf>
    <xf numFmtId="2" fontId="1" fillId="0" borderId="4" xfId="0" applyNumberFormat="1" applyFont="1" applyFill="1" applyBorder="1" applyAlignment="1" applyProtection="1">
      <alignment horizontal="left"/>
      <protection hidden="1"/>
    </xf>
    <xf numFmtId="2" fontId="1" fillId="0" borderId="4" xfId="9" applyNumberFormat="1" applyFont="1" applyFill="1" applyBorder="1" applyAlignment="1">
      <alignment horizontal="left"/>
    </xf>
    <xf numFmtId="9" fontId="1" fillId="0" borderId="4" xfId="4" applyFont="1" applyFill="1" applyBorder="1" applyAlignment="1">
      <alignment horizontal="left"/>
    </xf>
    <xf numFmtId="0" fontId="1" fillId="0" borderId="4" xfId="0" applyFont="1" applyFill="1" applyBorder="1" applyAlignment="1">
      <alignment horizontal="left" wrapText="1"/>
    </xf>
    <xf numFmtId="0" fontId="1" fillId="0" borderId="4" xfId="15" applyFont="1" applyFill="1" applyBorder="1" applyAlignment="1">
      <alignment horizontal="left"/>
    </xf>
    <xf numFmtId="0" fontId="1" fillId="0" borderId="4" xfId="9" applyFont="1" applyFill="1" applyBorder="1" applyAlignment="1">
      <alignment horizontal="left"/>
    </xf>
    <xf numFmtId="165" fontId="1" fillId="0" borderId="4" xfId="0" applyNumberFormat="1" applyFont="1" applyFill="1" applyBorder="1" applyAlignment="1">
      <alignment horizontal="left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/>
    </xf>
    <xf numFmtId="164" fontId="1" fillId="0" borderId="15" xfId="9" applyNumberFormat="1" applyFont="1" applyFill="1" applyBorder="1" applyAlignment="1">
      <alignment horizontal="left"/>
    </xf>
    <xf numFmtId="0" fontId="1" fillId="0" borderId="15" xfId="10" applyFont="1" applyFill="1" applyBorder="1" applyAlignment="1">
      <alignment horizontal="left"/>
    </xf>
    <xf numFmtId="2" fontId="1" fillId="0" borderId="15" xfId="0" applyNumberFormat="1" applyFont="1" applyFill="1" applyBorder="1" applyAlignment="1">
      <alignment horizontal="left"/>
    </xf>
    <xf numFmtId="2" fontId="1" fillId="0" borderId="15" xfId="0" applyNumberFormat="1" applyFont="1" applyFill="1" applyBorder="1" applyAlignment="1" applyProtection="1">
      <alignment horizontal="left"/>
      <protection hidden="1"/>
    </xf>
    <xf numFmtId="2" fontId="1" fillId="0" borderId="15" xfId="9" applyNumberFormat="1" applyFont="1" applyFill="1" applyBorder="1" applyAlignment="1">
      <alignment horizontal="left"/>
    </xf>
    <xf numFmtId="0" fontId="1" fillId="0" borderId="15" xfId="0" applyFont="1" applyFill="1" applyBorder="1" applyAlignment="1">
      <alignment horizontal="left" wrapText="1"/>
    </xf>
    <xf numFmtId="0" fontId="1" fillId="0" borderId="4" xfId="2" applyFont="1" applyFill="1" applyBorder="1" applyAlignment="1">
      <alignment horizontal="left"/>
    </xf>
    <xf numFmtId="2" fontId="1" fillId="0" borderId="4" xfId="2" applyNumberFormat="1" applyFont="1" applyFill="1" applyBorder="1" applyAlignment="1">
      <alignment horizontal="left"/>
    </xf>
    <xf numFmtId="0" fontId="1" fillId="0" borderId="4" xfId="6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top" wrapText="1"/>
    </xf>
    <xf numFmtId="165" fontId="1" fillId="0" borderId="4" xfId="0" applyNumberFormat="1" applyFont="1" applyFill="1" applyBorder="1" applyAlignment="1" applyProtection="1">
      <alignment horizontal="left"/>
      <protection hidden="1"/>
    </xf>
    <xf numFmtId="0" fontId="1" fillId="0" borderId="4" xfId="14" applyFont="1" applyFill="1" applyBorder="1" applyAlignment="1">
      <alignment horizontal="left"/>
    </xf>
    <xf numFmtId="0" fontId="1" fillId="0" borderId="4" xfId="3" applyFont="1" applyFill="1" applyBorder="1" applyAlignment="1">
      <alignment horizontal="left" vertical="top"/>
    </xf>
    <xf numFmtId="0" fontId="1" fillId="0" borderId="15" xfId="2" applyFont="1" applyFill="1" applyBorder="1" applyAlignment="1">
      <alignment horizontal="left"/>
    </xf>
    <xf numFmtId="2" fontId="1" fillId="0" borderId="15" xfId="2" applyNumberFormat="1" applyFont="1" applyFill="1" applyBorder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1" fontId="1" fillId="0" borderId="14" xfId="0" applyNumberFormat="1" applyFont="1" applyFill="1" applyBorder="1" applyAlignment="1">
      <alignment horizontal="left"/>
    </xf>
    <xf numFmtId="0" fontId="1" fillId="0" borderId="14" xfId="10" applyFont="1" applyFill="1" applyBorder="1" applyAlignment="1">
      <alignment horizontal="left"/>
    </xf>
    <xf numFmtId="2" fontId="1" fillId="0" borderId="14" xfId="0" applyNumberFormat="1" applyFont="1" applyFill="1" applyBorder="1" applyAlignment="1">
      <alignment horizontal="left"/>
    </xf>
    <xf numFmtId="2" fontId="1" fillId="0" borderId="14" xfId="0" applyNumberFormat="1" applyFont="1" applyFill="1" applyBorder="1" applyAlignment="1" applyProtection="1">
      <alignment horizontal="left"/>
      <protection hidden="1"/>
    </xf>
    <xf numFmtId="2" fontId="1" fillId="0" borderId="14" xfId="9" applyNumberFormat="1" applyFont="1" applyFill="1" applyBorder="1" applyAlignment="1">
      <alignment horizontal="left"/>
    </xf>
    <xf numFmtId="0" fontId="1" fillId="0" borderId="15" xfId="1" applyFont="1" applyFill="1" applyBorder="1" applyAlignment="1">
      <alignment horizontal="left"/>
    </xf>
    <xf numFmtId="0" fontId="1" fillId="0" borderId="15" xfId="9" applyFont="1" applyFill="1" applyBorder="1" applyAlignment="1">
      <alignment horizontal="left"/>
    </xf>
    <xf numFmtId="0" fontId="1" fillId="0" borderId="4" xfId="1" applyFont="1" applyFill="1" applyBorder="1" applyAlignment="1">
      <alignment horizontal="left" vertical="top"/>
    </xf>
    <xf numFmtId="0" fontId="1" fillId="0" borderId="15" xfId="15" applyFont="1" applyFill="1" applyBorder="1" applyAlignment="1">
      <alignment horizontal="left"/>
    </xf>
    <xf numFmtId="0" fontId="1" fillId="0" borderId="15" xfId="6" applyFont="1" applyFill="1" applyBorder="1" applyAlignment="1">
      <alignment horizontal="left"/>
    </xf>
    <xf numFmtId="0" fontId="1" fillId="0" borderId="15" xfId="0" applyFont="1" applyFill="1" applyBorder="1" applyAlignment="1">
      <alignment horizontal="left" vertical="top" wrapText="1"/>
    </xf>
    <xf numFmtId="0" fontId="1" fillId="0" borderId="4" xfId="0" applyFont="1" applyFill="1" applyBorder="1" applyAlignment="1" applyProtection="1">
      <alignment horizontal="left"/>
      <protection hidden="1"/>
    </xf>
    <xf numFmtId="165" fontId="1" fillId="0" borderId="15" xfId="0" applyNumberFormat="1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 vertical="center"/>
    </xf>
    <xf numFmtId="0" fontId="1" fillId="0" borderId="15" xfId="3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/>
    </xf>
    <xf numFmtId="1" fontId="1" fillId="0" borderId="8" xfId="0" applyNumberFormat="1" applyFont="1" applyFill="1" applyBorder="1" applyAlignment="1">
      <alignment horizontal="left"/>
    </xf>
    <xf numFmtId="0" fontId="1" fillId="0" borderId="15" xfId="14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165" fontId="1" fillId="0" borderId="15" xfId="0" applyNumberFormat="1" applyFont="1" applyFill="1" applyBorder="1" applyAlignment="1" applyProtection="1">
      <alignment horizontal="left"/>
      <protection hidden="1"/>
    </xf>
    <xf numFmtId="0" fontId="1" fillId="0" borderId="8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 wrapText="1"/>
    </xf>
    <xf numFmtId="0" fontId="1" fillId="0" borderId="8" xfId="9" applyFont="1" applyFill="1" applyBorder="1" applyAlignment="1">
      <alignment horizontal="left"/>
    </xf>
    <xf numFmtId="0" fontId="1" fillId="0" borderId="9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9" xfId="9" applyFont="1" applyFill="1" applyBorder="1" applyAlignment="1">
      <alignment horizontal="left"/>
    </xf>
    <xf numFmtId="1" fontId="1" fillId="0" borderId="11" xfId="0" applyNumberFormat="1" applyFont="1" applyFill="1" applyBorder="1" applyAlignment="1">
      <alignment horizontal="left"/>
    </xf>
    <xf numFmtId="1" fontId="1" fillId="0" borderId="12" xfId="0" applyNumberFormat="1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 applyProtection="1">
      <alignment horizontal="left"/>
      <protection hidden="1"/>
    </xf>
    <xf numFmtId="0" fontId="1" fillId="0" borderId="8" xfId="3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center" wrapText="1"/>
    </xf>
    <xf numFmtId="0" fontId="1" fillId="0" borderId="9" xfId="3" applyFont="1" applyFill="1" applyBorder="1" applyAlignment="1">
      <alignment horizontal="left" vertical="top"/>
    </xf>
    <xf numFmtId="0" fontId="1" fillId="0" borderId="9" xfId="10" applyFont="1" applyFill="1" applyBorder="1" applyAlignment="1">
      <alignment horizontal="left"/>
    </xf>
    <xf numFmtId="0" fontId="1" fillId="0" borderId="14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9" xfId="6" applyFont="1" applyFill="1" applyBorder="1" applyAlignment="1">
      <alignment horizontal="left"/>
    </xf>
    <xf numFmtId="0" fontId="1" fillId="0" borderId="9" xfId="14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15" xfId="3" applyFont="1" applyFill="1" applyBorder="1" applyAlignment="1">
      <alignment horizontal="left"/>
    </xf>
  </cellXfs>
  <cellStyles count="16">
    <cellStyle name="Excel Built-in Normal" xfId="12" xr:uid="{00000000-0005-0000-0000-000000000000}"/>
    <cellStyle name="Excel Built-in Normal 1" xfId="13" xr:uid="{00000000-0005-0000-0000-000001000000}"/>
    <cellStyle name="Excel Built-in Normal 2" xfId="14" xr:uid="{00000000-0005-0000-0000-000002000000}"/>
    <cellStyle name="TableStyleLight1" xfId="2" xr:uid="{00000000-0005-0000-0000-000003000000}"/>
    <cellStyle name="Обычный" xfId="0" builtinId="0"/>
    <cellStyle name="Обычный 2" xfId="10" xr:uid="{00000000-0005-0000-0000-000005000000}"/>
    <cellStyle name="Обычный 3" xfId="6" xr:uid="{00000000-0005-0000-0000-000006000000}"/>
    <cellStyle name="Обычный 3 2" xfId="7" xr:uid="{00000000-0005-0000-0000-000007000000}"/>
    <cellStyle name="Обычный 3 3" xfId="15" xr:uid="{00000000-0005-0000-0000-000008000000}"/>
    <cellStyle name="Обычный 4" xfId="9" xr:uid="{00000000-0005-0000-0000-000009000000}"/>
    <cellStyle name="Обычный 5" xfId="3" xr:uid="{00000000-0005-0000-0000-00000A000000}"/>
    <cellStyle name="Обычный 5 2" xfId="5" xr:uid="{00000000-0005-0000-0000-00000B000000}"/>
    <cellStyle name="Обычный 5 3" xfId="1" xr:uid="{00000000-0005-0000-0000-00000C000000}"/>
    <cellStyle name="Обычный 6" xfId="8" xr:uid="{00000000-0005-0000-0000-00000D000000}"/>
    <cellStyle name="Обычный 6 2" xfId="11" xr:uid="{00000000-0005-0000-0000-00000E000000}"/>
    <cellStyle name="Процентный" xfId="4" builtinId="5"/>
  </cellStyles>
  <dxfs count="0"/>
  <tableStyles count="0" defaultTableStyle="TableStyleMedium2"/>
  <colors>
    <mruColors>
      <color rgb="FF6EA0DC"/>
      <color rgb="FFFFB3B3"/>
      <color rgb="FF99BCE7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5"/>
  <sheetViews>
    <sheetView tabSelected="1" zoomScale="75" zoomScaleNormal="75" workbookViewId="0">
      <selection activeCell="I3" sqref="I3:I5"/>
    </sheetView>
  </sheetViews>
  <sheetFormatPr defaultColWidth="9.109375" defaultRowHeight="15.6"/>
  <cols>
    <col min="1" max="1" width="7.44140625" style="2" customWidth="1"/>
    <col min="2" max="2" width="20.33203125" style="2" customWidth="1"/>
    <col min="3" max="3" width="18" style="2" hidden="1" customWidth="1"/>
    <col min="4" max="4" width="22.109375" style="2" hidden="1" customWidth="1"/>
    <col min="5" max="5" width="4.109375" style="2" hidden="1" customWidth="1"/>
    <col min="6" max="7" width="4.109375" style="2" customWidth="1"/>
    <col min="8" max="8" width="13.109375" style="2" customWidth="1"/>
    <col min="9" max="9" width="8.109375" style="3" customWidth="1"/>
    <col min="10" max="10" width="12.33203125" style="2" hidden="1" customWidth="1"/>
    <col min="11" max="11" width="25.6640625" style="2" customWidth="1"/>
    <col min="12" max="12" width="10.44140625" style="2" hidden="1" customWidth="1"/>
    <col min="13" max="13" width="10.44140625" style="7" hidden="1" customWidth="1"/>
    <col min="14" max="14" width="13.33203125" style="2" hidden="1" customWidth="1"/>
    <col min="15" max="16" width="12" style="2" hidden="1" customWidth="1"/>
    <col min="17" max="17" width="13.33203125" style="2" hidden="1" customWidth="1"/>
    <col min="18" max="18" width="10.109375" style="5" customWidth="1"/>
    <col min="19" max="20" width="10" style="2" customWidth="1"/>
    <col min="21" max="21" width="12.5546875" style="5" customWidth="1"/>
    <col min="22" max="16384" width="9.109375" style="2"/>
  </cols>
  <sheetData>
    <row r="1" spans="1:21">
      <c r="A1" s="2" t="s">
        <v>0</v>
      </c>
      <c r="K1" s="2" t="s">
        <v>1</v>
      </c>
      <c r="L1" s="4"/>
      <c r="M1" s="4"/>
      <c r="N1" s="4"/>
      <c r="O1" s="4"/>
      <c r="P1" s="4"/>
      <c r="Q1" s="4"/>
    </row>
    <row r="2" spans="1:21">
      <c r="A2" s="6" t="s">
        <v>2</v>
      </c>
      <c r="B2" s="6"/>
      <c r="C2" s="6"/>
    </row>
    <row r="3" spans="1:21" s="14" customFormat="1" ht="22.5" customHeight="1">
      <c r="A3" s="8" t="s">
        <v>3</v>
      </c>
      <c r="B3" s="8" t="s">
        <v>4</v>
      </c>
      <c r="C3" s="8" t="s">
        <v>5</v>
      </c>
      <c r="D3" s="8" t="s">
        <v>6</v>
      </c>
      <c r="E3" s="8"/>
      <c r="F3" s="8"/>
      <c r="G3" s="8"/>
      <c r="H3" s="8" t="s">
        <v>7</v>
      </c>
      <c r="I3" s="9" t="s">
        <v>1259</v>
      </c>
      <c r="J3" s="8" t="s">
        <v>9</v>
      </c>
      <c r="K3" s="8" t="s">
        <v>10</v>
      </c>
      <c r="L3" s="10" t="s">
        <v>11</v>
      </c>
      <c r="M3" s="11"/>
      <c r="N3" s="11"/>
      <c r="O3" s="11"/>
      <c r="P3" s="11"/>
      <c r="Q3" s="12"/>
      <c r="R3" s="13" t="s">
        <v>12</v>
      </c>
      <c r="S3" s="8" t="s">
        <v>13</v>
      </c>
      <c r="T3" s="8" t="s">
        <v>14</v>
      </c>
      <c r="U3" s="13" t="s">
        <v>15</v>
      </c>
    </row>
    <row r="4" spans="1:21" s="14" customFormat="1" ht="16.5" customHeight="1">
      <c r="A4" s="15"/>
      <c r="B4" s="15"/>
      <c r="C4" s="15"/>
      <c r="D4" s="15"/>
      <c r="E4" s="15"/>
      <c r="F4" s="15"/>
      <c r="G4" s="15"/>
      <c r="H4" s="15"/>
      <c r="I4" s="16"/>
      <c r="J4" s="15"/>
      <c r="K4" s="15"/>
      <c r="L4" s="10" t="s">
        <v>16</v>
      </c>
      <c r="M4" s="12"/>
      <c r="N4" s="10" t="s">
        <v>17</v>
      </c>
      <c r="O4" s="12"/>
      <c r="P4" s="10" t="s">
        <v>18</v>
      </c>
      <c r="Q4" s="12"/>
      <c r="R4" s="17"/>
      <c r="S4" s="15"/>
      <c r="T4" s="15"/>
      <c r="U4" s="17"/>
    </row>
    <row r="5" spans="1:21" s="14" customFormat="1">
      <c r="A5" s="18"/>
      <c r="B5" s="18"/>
      <c r="C5" s="18"/>
      <c r="D5" s="18"/>
      <c r="E5" s="18"/>
      <c r="F5" s="18"/>
      <c r="G5" s="18"/>
      <c r="H5" s="18"/>
      <c r="I5" s="19"/>
      <c r="J5" s="18"/>
      <c r="K5" s="18"/>
      <c r="L5" s="20" t="s">
        <v>19</v>
      </c>
      <c r="M5" s="21" t="s">
        <v>20</v>
      </c>
      <c r="N5" s="20" t="s">
        <v>19</v>
      </c>
      <c r="O5" s="20" t="s">
        <v>20</v>
      </c>
      <c r="P5" s="20" t="s">
        <v>21</v>
      </c>
      <c r="Q5" s="20" t="s">
        <v>20</v>
      </c>
      <c r="R5" s="22"/>
      <c r="S5" s="18"/>
      <c r="T5" s="18"/>
      <c r="U5" s="22"/>
    </row>
    <row r="6" spans="1:21" ht="18.75" customHeight="1">
      <c r="A6" s="23">
        <v>1</v>
      </c>
      <c r="B6" s="23" t="s">
        <v>22</v>
      </c>
      <c r="C6" s="23" t="s">
        <v>23</v>
      </c>
      <c r="D6" s="23" t="s">
        <v>24</v>
      </c>
      <c r="E6" s="24" t="str">
        <f>LEFT(B6,1)</f>
        <v>Х</v>
      </c>
      <c r="F6" s="24" t="str">
        <f t="shared" ref="F6:G6" si="0">LEFT(C6,1)</f>
        <v>Д</v>
      </c>
      <c r="G6" s="24" t="str">
        <f t="shared" si="0"/>
        <v>М</v>
      </c>
      <c r="H6" s="23">
        <v>760189</v>
      </c>
      <c r="I6" s="25">
        <v>6</v>
      </c>
      <c r="J6" s="23" t="s">
        <v>25</v>
      </c>
      <c r="K6" s="26" t="s">
        <v>26</v>
      </c>
      <c r="L6" s="27">
        <v>32</v>
      </c>
      <c r="M6" s="28">
        <f>IF(L6="-",0,IF(L6&gt;-20,20*L6/34))</f>
        <v>18.823529411764707</v>
      </c>
      <c r="N6" s="27">
        <v>8.5</v>
      </c>
      <c r="O6" s="28">
        <f>IF(N6="-",0,IF(N6&gt;-40,40*N6/10))</f>
        <v>34</v>
      </c>
      <c r="P6" s="27">
        <v>15.6</v>
      </c>
      <c r="Q6" s="28">
        <v>40</v>
      </c>
      <c r="R6" s="29">
        <f>M6+O6+Q6</f>
        <v>92.82352941176471</v>
      </c>
      <c r="S6" s="23">
        <v>100</v>
      </c>
      <c r="T6" s="30">
        <f t="shared" ref="T6:T85" si="1">R6/S6</f>
        <v>0.92823529411764705</v>
      </c>
      <c r="U6" s="23" t="s">
        <v>1260</v>
      </c>
    </row>
    <row r="7" spans="1:21">
      <c r="A7" s="23">
        <v>2</v>
      </c>
      <c r="B7" s="23" t="s">
        <v>1029</v>
      </c>
      <c r="C7" s="23" t="s">
        <v>909</v>
      </c>
      <c r="D7" s="23" t="s">
        <v>29</v>
      </c>
      <c r="E7" s="24" t="str">
        <f t="shared" ref="E7:E70" si="2">LEFT(B7,1)</f>
        <v>Б</v>
      </c>
      <c r="F7" s="24" t="str">
        <f t="shared" ref="F7:F70" si="3">LEFT(C7,1)</f>
        <v>М</v>
      </c>
      <c r="G7" s="24" t="str">
        <f t="shared" ref="G7:G70" si="4">LEFT(D7,1)</f>
        <v>И</v>
      </c>
      <c r="H7" s="23">
        <v>766105</v>
      </c>
      <c r="I7" s="25"/>
      <c r="J7" s="23" t="s">
        <v>1030</v>
      </c>
      <c r="K7" s="47" t="s">
        <v>26</v>
      </c>
      <c r="L7" s="27">
        <v>27</v>
      </c>
      <c r="M7" s="28">
        <f>IF(L7="-",0,IF(L7&gt;-20,20*L7/34))</f>
        <v>15.882352941176471</v>
      </c>
      <c r="N7" s="27">
        <v>9</v>
      </c>
      <c r="O7" s="28">
        <f>IF(N7="-",0,IF(N7&gt;-40,40*N7/10))</f>
        <v>36</v>
      </c>
      <c r="P7" s="23"/>
      <c r="Q7" s="28">
        <v>40</v>
      </c>
      <c r="R7" s="48">
        <f>M7+O7+Q7</f>
        <v>91.882352941176464</v>
      </c>
      <c r="S7" s="23">
        <v>100</v>
      </c>
      <c r="T7" s="30">
        <f t="shared" si="1"/>
        <v>0.91882352941176459</v>
      </c>
      <c r="U7" s="23" t="s">
        <v>1260</v>
      </c>
    </row>
    <row r="8" spans="1:21">
      <c r="A8" s="23">
        <v>3</v>
      </c>
      <c r="B8" s="23" t="s">
        <v>889</v>
      </c>
      <c r="C8" s="23" t="s">
        <v>40</v>
      </c>
      <c r="D8" s="23" t="s">
        <v>890</v>
      </c>
      <c r="E8" s="24" t="str">
        <f t="shared" si="2"/>
        <v>А</v>
      </c>
      <c r="F8" s="24" t="str">
        <f t="shared" si="3"/>
        <v>В</v>
      </c>
      <c r="G8" s="24" t="str">
        <f t="shared" si="4"/>
        <v>К</v>
      </c>
      <c r="H8" s="23">
        <v>766071</v>
      </c>
      <c r="I8" s="25">
        <v>6</v>
      </c>
      <c r="J8" s="23" t="s">
        <v>891</v>
      </c>
      <c r="K8" s="26" t="s">
        <v>26</v>
      </c>
      <c r="L8" s="27">
        <v>23</v>
      </c>
      <c r="M8" s="28">
        <f>IF(L8="-",0,IF(L8&gt;-20,20*L8/49))</f>
        <v>9.387755102040817</v>
      </c>
      <c r="N8" s="23">
        <v>10</v>
      </c>
      <c r="O8" s="28">
        <f>IF(N8="-",0,IF(N8&gt;-40,40*N8/10))</f>
        <v>40</v>
      </c>
      <c r="P8" s="27">
        <v>10.41</v>
      </c>
      <c r="Q8" s="28">
        <v>40</v>
      </c>
      <c r="R8" s="29">
        <f>M8+O8+Q8</f>
        <v>89.387755102040813</v>
      </c>
      <c r="S8" s="23">
        <v>100</v>
      </c>
      <c r="T8" s="30">
        <f t="shared" si="1"/>
        <v>0.89387755102040811</v>
      </c>
      <c r="U8" s="23" t="s">
        <v>1260</v>
      </c>
    </row>
    <row r="9" spans="1:21">
      <c r="A9" s="23">
        <v>4</v>
      </c>
      <c r="B9" s="37" t="s">
        <v>605</v>
      </c>
      <c r="C9" s="37" t="s">
        <v>115</v>
      </c>
      <c r="D9" s="37" t="s">
        <v>513</v>
      </c>
      <c r="E9" s="24" t="str">
        <f t="shared" si="2"/>
        <v>С</v>
      </c>
      <c r="F9" s="24" t="str">
        <f t="shared" si="3"/>
        <v>К</v>
      </c>
      <c r="G9" s="24" t="str">
        <f t="shared" si="4"/>
        <v>А</v>
      </c>
      <c r="H9" s="26">
        <v>760188</v>
      </c>
      <c r="I9" s="25">
        <v>5</v>
      </c>
      <c r="J9" s="23">
        <v>509</v>
      </c>
      <c r="K9" s="26" t="s">
        <v>26</v>
      </c>
      <c r="L9" s="27">
        <v>17</v>
      </c>
      <c r="M9" s="28">
        <f>IF(L9="-",0,IF(L9&gt;-20,20*L9/34))</f>
        <v>10</v>
      </c>
      <c r="N9" s="27">
        <v>9.5</v>
      </c>
      <c r="O9" s="28">
        <f>IF(N9="-",0,IF(N9&gt;-40,40*N9/10))</f>
        <v>38</v>
      </c>
      <c r="P9" s="27">
        <v>10.6</v>
      </c>
      <c r="Q9" s="28">
        <v>40</v>
      </c>
      <c r="R9" s="29">
        <f>M9+O9+Q9</f>
        <v>88</v>
      </c>
      <c r="S9" s="23">
        <v>100</v>
      </c>
      <c r="T9" s="30">
        <f t="shared" si="1"/>
        <v>0.88</v>
      </c>
      <c r="U9" s="23" t="s">
        <v>1260</v>
      </c>
    </row>
    <row r="10" spans="1:21">
      <c r="A10" s="23">
        <v>5</v>
      </c>
      <c r="B10" s="71" t="s">
        <v>439</v>
      </c>
      <c r="C10" s="71" t="s">
        <v>440</v>
      </c>
      <c r="D10" s="71" t="s">
        <v>330</v>
      </c>
      <c r="E10" s="24" t="str">
        <f t="shared" si="2"/>
        <v>С</v>
      </c>
      <c r="F10" s="24" t="str">
        <f t="shared" si="3"/>
        <v>М</v>
      </c>
      <c r="G10" s="24" t="str">
        <f t="shared" si="4"/>
        <v>С</v>
      </c>
      <c r="H10" s="37">
        <v>764204</v>
      </c>
      <c r="I10" s="71">
        <v>5</v>
      </c>
      <c r="J10" s="71" t="s">
        <v>441</v>
      </c>
      <c r="K10" s="26" t="s">
        <v>26</v>
      </c>
      <c r="L10" s="27">
        <v>23.5</v>
      </c>
      <c r="M10" s="28">
        <f>IF(L10="-",0,IF(L10&gt;-20,20*L10/34))</f>
        <v>13.823529411764707</v>
      </c>
      <c r="N10" s="27">
        <v>8.5</v>
      </c>
      <c r="O10" s="28">
        <f>IF(N10="-",0,IF(N10&gt;-40,40*N10/10))</f>
        <v>34</v>
      </c>
      <c r="P10" s="27">
        <v>11.46</v>
      </c>
      <c r="Q10" s="28">
        <v>40</v>
      </c>
      <c r="R10" s="29">
        <f>M10+O10+Q10</f>
        <v>87.82352941176471</v>
      </c>
      <c r="S10" s="23">
        <v>100</v>
      </c>
      <c r="T10" s="30">
        <f t="shared" si="1"/>
        <v>0.87823529411764711</v>
      </c>
      <c r="U10" s="23" t="s">
        <v>1260</v>
      </c>
    </row>
    <row r="11" spans="1:21">
      <c r="A11" s="23">
        <v>6</v>
      </c>
      <c r="B11" s="23" t="s">
        <v>967</v>
      </c>
      <c r="C11" s="23" t="s">
        <v>968</v>
      </c>
      <c r="D11" s="23" t="s">
        <v>443</v>
      </c>
      <c r="E11" s="24" t="str">
        <f t="shared" si="2"/>
        <v>К</v>
      </c>
      <c r="F11" s="24" t="str">
        <f t="shared" si="3"/>
        <v>В</v>
      </c>
      <c r="G11" s="24" t="str">
        <f t="shared" si="4"/>
        <v>П</v>
      </c>
      <c r="H11" s="23">
        <v>760245</v>
      </c>
      <c r="I11" s="25">
        <v>5</v>
      </c>
      <c r="J11" s="23" t="s">
        <v>969</v>
      </c>
      <c r="K11" s="26" t="s">
        <v>26</v>
      </c>
      <c r="L11" s="27">
        <v>20</v>
      </c>
      <c r="M11" s="28">
        <f>IF(L11="-",0,IF(L11&gt;-20,20*L11/34))</f>
        <v>11.764705882352942</v>
      </c>
      <c r="N11" s="27">
        <v>9</v>
      </c>
      <c r="O11" s="28">
        <f>IF(N11="-",0,IF(N11&gt;-40,40*N11/10))</f>
        <v>36</v>
      </c>
      <c r="P11" s="27">
        <v>16.5</v>
      </c>
      <c r="Q11" s="28">
        <v>40</v>
      </c>
      <c r="R11" s="29">
        <f>M11+O11+Q11</f>
        <v>87.764705882352942</v>
      </c>
      <c r="S11" s="23">
        <v>100</v>
      </c>
      <c r="T11" s="30">
        <f t="shared" si="1"/>
        <v>0.87764705882352945</v>
      </c>
      <c r="U11" s="23" t="s">
        <v>1260</v>
      </c>
    </row>
    <row r="12" spans="1:21">
      <c r="A12" s="23">
        <v>7</v>
      </c>
      <c r="B12" s="23" t="s">
        <v>1024</v>
      </c>
      <c r="C12" s="23" t="s">
        <v>414</v>
      </c>
      <c r="D12" s="23" t="s">
        <v>513</v>
      </c>
      <c r="E12" s="24" t="str">
        <f t="shared" si="2"/>
        <v>З</v>
      </c>
      <c r="F12" s="24" t="str">
        <f t="shared" si="3"/>
        <v>И</v>
      </c>
      <c r="G12" s="24" t="str">
        <f t="shared" si="4"/>
        <v>А</v>
      </c>
      <c r="H12" s="23">
        <v>763212</v>
      </c>
      <c r="I12" s="25">
        <v>6</v>
      </c>
      <c r="J12" s="23" t="s">
        <v>1025</v>
      </c>
      <c r="K12" s="26" t="s">
        <v>26</v>
      </c>
      <c r="L12" s="27">
        <v>26</v>
      </c>
      <c r="M12" s="28">
        <f>IF(L12="-",0,IF(L12&gt;-20,20*L12/34))</f>
        <v>15.294117647058824</v>
      </c>
      <c r="N12" s="27">
        <v>8</v>
      </c>
      <c r="O12" s="28">
        <f>IF(N12="-",0,IF(N12&gt;-40,40*N12/10))</f>
        <v>32</v>
      </c>
      <c r="P12" s="27">
        <v>21</v>
      </c>
      <c r="Q12" s="28">
        <v>40</v>
      </c>
      <c r="R12" s="29">
        <f>M12+O12+Q12</f>
        <v>87.294117647058826</v>
      </c>
      <c r="S12" s="23">
        <v>100</v>
      </c>
      <c r="T12" s="30">
        <f t="shared" si="1"/>
        <v>0.87294117647058822</v>
      </c>
      <c r="U12" s="23" t="s">
        <v>1260</v>
      </c>
    </row>
    <row r="13" spans="1:21">
      <c r="A13" s="23">
        <v>8</v>
      </c>
      <c r="B13" s="71" t="s">
        <v>447</v>
      </c>
      <c r="C13" s="71" t="s">
        <v>448</v>
      </c>
      <c r="D13" s="71" t="s">
        <v>195</v>
      </c>
      <c r="E13" s="24" t="str">
        <f t="shared" si="2"/>
        <v>С</v>
      </c>
      <c r="F13" s="24" t="str">
        <f t="shared" si="3"/>
        <v>Е</v>
      </c>
      <c r="G13" s="24" t="str">
        <f t="shared" si="4"/>
        <v>Д</v>
      </c>
      <c r="H13" s="37">
        <v>764204</v>
      </c>
      <c r="I13" s="71">
        <v>6</v>
      </c>
      <c r="J13" s="71" t="s">
        <v>217</v>
      </c>
      <c r="K13" s="26" t="s">
        <v>26</v>
      </c>
      <c r="L13" s="27">
        <v>24</v>
      </c>
      <c r="M13" s="28">
        <f>IF(L13="-",0,IF(L13&gt;-20,20*L13/34))</f>
        <v>14.117647058823529</v>
      </c>
      <c r="N13" s="27">
        <v>8.8000000000000007</v>
      </c>
      <c r="O13" s="28">
        <f>IF(N13="-",0,IF(N13&gt;-40,40*N13/10))</f>
        <v>35.200000000000003</v>
      </c>
      <c r="P13" s="27">
        <v>12.09</v>
      </c>
      <c r="Q13" s="28">
        <v>37.909999999999997</v>
      </c>
      <c r="R13" s="29">
        <f>M13+O13+Q13</f>
        <v>87.227647058823521</v>
      </c>
      <c r="S13" s="23">
        <v>100</v>
      </c>
      <c r="T13" s="30">
        <f t="shared" si="1"/>
        <v>0.87227647058823521</v>
      </c>
      <c r="U13" s="23" t="s">
        <v>1260</v>
      </c>
    </row>
    <row r="14" spans="1:21">
      <c r="A14" s="23">
        <v>9</v>
      </c>
      <c r="B14" s="71" t="s">
        <v>436</v>
      </c>
      <c r="C14" s="71" t="s">
        <v>234</v>
      </c>
      <c r="D14" s="71" t="s">
        <v>437</v>
      </c>
      <c r="E14" s="24" t="str">
        <f t="shared" si="2"/>
        <v>Ш</v>
      </c>
      <c r="F14" s="24" t="str">
        <f t="shared" si="3"/>
        <v>М</v>
      </c>
      <c r="G14" s="24" t="str">
        <f t="shared" si="4"/>
        <v>Ю</v>
      </c>
      <c r="H14" s="37">
        <v>764204</v>
      </c>
      <c r="I14" s="71">
        <v>5</v>
      </c>
      <c r="J14" s="71" t="s">
        <v>438</v>
      </c>
      <c r="K14" s="26" t="s">
        <v>26</v>
      </c>
      <c r="L14" s="27">
        <v>26</v>
      </c>
      <c r="M14" s="28">
        <f>IF(L14="-",0,IF(L14&gt;-20,20*L14/34))</f>
        <v>15.294117647058824</v>
      </c>
      <c r="N14" s="27">
        <v>8.3000000000000007</v>
      </c>
      <c r="O14" s="28">
        <f>IF(N14="-",0,IF(N14&gt;-40,40*N14/10))</f>
        <v>33.200000000000003</v>
      </c>
      <c r="P14" s="27">
        <v>11.87</v>
      </c>
      <c r="Q14" s="28">
        <v>38.61</v>
      </c>
      <c r="R14" s="29">
        <f>M14+O14+Q14</f>
        <v>87.104117647058828</v>
      </c>
      <c r="S14" s="23">
        <v>100</v>
      </c>
      <c r="T14" s="30">
        <f t="shared" si="1"/>
        <v>0.87104117647058832</v>
      </c>
      <c r="U14" s="23" t="s">
        <v>1260</v>
      </c>
    </row>
    <row r="15" spans="1:21">
      <c r="A15" s="23">
        <v>10</v>
      </c>
      <c r="B15" s="23" t="s">
        <v>682</v>
      </c>
      <c r="C15" s="23" t="s">
        <v>582</v>
      </c>
      <c r="D15" s="23" t="s">
        <v>213</v>
      </c>
      <c r="E15" s="24" t="str">
        <f t="shared" si="2"/>
        <v>М</v>
      </c>
      <c r="F15" s="24" t="str">
        <f t="shared" si="3"/>
        <v>В</v>
      </c>
      <c r="G15" s="24" t="str">
        <f t="shared" si="4"/>
        <v>М</v>
      </c>
      <c r="H15" s="23" t="s">
        <v>696</v>
      </c>
      <c r="I15" s="25">
        <v>5</v>
      </c>
      <c r="J15" s="23" t="s">
        <v>438</v>
      </c>
      <c r="K15" s="26" t="s">
        <v>26</v>
      </c>
      <c r="L15" s="27">
        <v>15</v>
      </c>
      <c r="M15" s="28">
        <f>IF(L15="-",0,IF(L15&gt;-20,20*L15/34))</f>
        <v>8.8235294117647065</v>
      </c>
      <c r="N15" s="27">
        <v>9.1999999999999993</v>
      </c>
      <c r="O15" s="28">
        <f>IF(N15="-",0,IF(N15&gt;-40,40*N15/10))</f>
        <v>36.799999999999997</v>
      </c>
      <c r="P15" s="27">
        <v>17.11</v>
      </c>
      <c r="Q15" s="28">
        <v>40</v>
      </c>
      <c r="R15" s="29">
        <f>M15+O15+Q15</f>
        <v>85.623529411764707</v>
      </c>
      <c r="S15" s="23">
        <v>100</v>
      </c>
      <c r="T15" s="30">
        <f t="shared" si="1"/>
        <v>0.85623529411764709</v>
      </c>
      <c r="U15" s="23" t="s">
        <v>1260</v>
      </c>
    </row>
    <row r="16" spans="1:21">
      <c r="A16" s="23">
        <v>11</v>
      </c>
      <c r="B16" s="23" t="s">
        <v>660</v>
      </c>
      <c r="C16" s="23" t="s">
        <v>115</v>
      </c>
      <c r="D16" s="23" t="s">
        <v>112</v>
      </c>
      <c r="E16" s="24" t="str">
        <f t="shared" si="2"/>
        <v>Д</v>
      </c>
      <c r="F16" s="24" t="str">
        <f t="shared" si="3"/>
        <v>К</v>
      </c>
      <c r="G16" s="24" t="str">
        <f t="shared" si="4"/>
        <v>А</v>
      </c>
      <c r="H16" s="32">
        <v>760184</v>
      </c>
      <c r="I16" s="25">
        <v>6</v>
      </c>
      <c r="J16" s="23" t="s">
        <v>877</v>
      </c>
      <c r="K16" s="26" t="s">
        <v>26</v>
      </c>
      <c r="L16" s="27">
        <v>30</v>
      </c>
      <c r="M16" s="28">
        <f>IF(L16="-",0,IF(L16&gt;-20,20*L16/49))</f>
        <v>12.244897959183673</v>
      </c>
      <c r="N16" s="27">
        <v>8.6</v>
      </c>
      <c r="O16" s="28">
        <f>IF(N16="-",0,IF(N16&gt;-40,40*N16/10))</f>
        <v>34.4</v>
      </c>
      <c r="P16" s="23">
        <v>12.4</v>
      </c>
      <c r="Q16" s="28">
        <v>37.74</v>
      </c>
      <c r="R16" s="29">
        <f>M16+O16+Q16</f>
        <v>84.384897959183675</v>
      </c>
      <c r="S16" s="23">
        <v>100</v>
      </c>
      <c r="T16" s="30">
        <f t="shared" si="1"/>
        <v>0.8438489795918368</v>
      </c>
      <c r="U16" s="23" t="s">
        <v>1260</v>
      </c>
    </row>
    <row r="17" spans="1:21">
      <c r="A17" s="23">
        <v>12</v>
      </c>
      <c r="B17" s="71" t="s">
        <v>442</v>
      </c>
      <c r="C17" s="71" t="s">
        <v>312</v>
      </c>
      <c r="D17" s="71" t="s">
        <v>443</v>
      </c>
      <c r="E17" s="24" t="str">
        <f t="shared" si="2"/>
        <v>К</v>
      </c>
      <c r="F17" s="24" t="str">
        <f t="shared" si="3"/>
        <v>С</v>
      </c>
      <c r="G17" s="24" t="str">
        <f t="shared" si="4"/>
        <v>П</v>
      </c>
      <c r="H17" s="37">
        <v>764204</v>
      </c>
      <c r="I17" s="71">
        <v>6</v>
      </c>
      <c r="J17" s="71" t="s">
        <v>444</v>
      </c>
      <c r="K17" s="26" t="s">
        <v>26</v>
      </c>
      <c r="L17" s="27">
        <v>24.5</v>
      </c>
      <c r="M17" s="28">
        <f>IF(L17="-",0,IF(L17&gt;-20,20*L17/49))</f>
        <v>10</v>
      </c>
      <c r="N17" s="27">
        <v>8.6</v>
      </c>
      <c r="O17" s="28">
        <f>IF(N17="-",0,IF(N17&gt;-40,40*N17/10))</f>
        <v>34.4</v>
      </c>
      <c r="P17" s="27">
        <v>11.62</v>
      </c>
      <c r="Q17" s="28">
        <v>39.44</v>
      </c>
      <c r="R17" s="29">
        <f>M17+O17+Q17</f>
        <v>83.84</v>
      </c>
      <c r="S17" s="23">
        <v>100</v>
      </c>
      <c r="T17" s="30">
        <f t="shared" si="1"/>
        <v>0.83840000000000003</v>
      </c>
      <c r="U17" s="23" t="s">
        <v>1260</v>
      </c>
    </row>
    <row r="18" spans="1:21">
      <c r="A18" s="23">
        <v>13</v>
      </c>
      <c r="B18" s="31" t="s">
        <v>1057</v>
      </c>
      <c r="C18" s="23" t="s">
        <v>132</v>
      </c>
      <c r="D18" s="23" t="s">
        <v>513</v>
      </c>
      <c r="E18" s="24" t="str">
        <f t="shared" si="2"/>
        <v>Л</v>
      </c>
      <c r="F18" s="24" t="str">
        <f t="shared" si="3"/>
        <v>Е</v>
      </c>
      <c r="G18" s="24" t="str">
        <f t="shared" si="4"/>
        <v>А</v>
      </c>
      <c r="H18" s="26" t="s">
        <v>1049</v>
      </c>
      <c r="I18" s="23">
        <v>6</v>
      </c>
      <c r="J18" s="26" t="s">
        <v>1058</v>
      </c>
      <c r="K18" s="47" t="s">
        <v>26</v>
      </c>
      <c r="L18" s="27">
        <v>26</v>
      </c>
      <c r="M18" s="51">
        <v>15.29</v>
      </c>
      <c r="N18" s="27">
        <v>7</v>
      </c>
      <c r="O18" s="51">
        <f>IF(N18="-",0,IF(N18&gt;-40,40*N18/10))</f>
        <v>28</v>
      </c>
      <c r="P18" s="27">
        <v>13</v>
      </c>
      <c r="Q18" s="28">
        <f>40*13/P18</f>
        <v>40</v>
      </c>
      <c r="R18" s="29">
        <f>SUM(M18,O18,Q18)</f>
        <v>83.289999999999992</v>
      </c>
      <c r="S18" s="23">
        <v>100</v>
      </c>
      <c r="T18" s="30">
        <f t="shared" si="1"/>
        <v>0.83289999999999997</v>
      </c>
      <c r="U18" s="23" t="s">
        <v>1260</v>
      </c>
    </row>
    <row r="19" spans="1:21">
      <c r="A19" s="23">
        <v>14</v>
      </c>
      <c r="B19" s="23" t="s">
        <v>874</v>
      </c>
      <c r="C19" s="23" t="s">
        <v>875</v>
      </c>
      <c r="D19" s="23" t="s">
        <v>812</v>
      </c>
      <c r="E19" s="24" t="str">
        <f t="shared" si="2"/>
        <v>Р</v>
      </c>
      <c r="F19" s="24" t="str">
        <f t="shared" si="3"/>
        <v>В</v>
      </c>
      <c r="G19" s="24" t="str">
        <f t="shared" si="4"/>
        <v>М</v>
      </c>
      <c r="H19" s="23">
        <v>760184</v>
      </c>
      <c r="I19" s="25">
        <v>6</v>
      </c>
      <c r="J19" s="23" t="s">
        <v>876</v>
      </c>
      <c r="K19" s="26" t="s">
        <v>26</v>
      </c>
      <c r="L19" s="27">
        <v>32</v>
      </c>
      <c r="M19" s="28">
        <f>IF(L19="-",0,IF(L19&gt;-20,20*L19/49))</f>
        <v>13.061224489795919</v>
      </c>
      <c r="N19" s="27">
        <v>8.8000000000000007</v>
      </c>
      <c r="O19" s="28">
        <f>IF(N19="-",0,IF(N19&gt;-40,40*N19/10))</f>
        <v>35.200000000000003</v>
      </c>
      <c r="P19" s="27">
        <v>13.4</v>
      </c>
      <c r="Q19" s="28">
        <v>34.93</v>
      </c>
      <c r="R19" s="29">
        <f>M19+O19+Q19</f>
        <v>83.191224489795928</v>
      </c>
      <c r="S19" s="23">
        <v>100</v>
      </c>
      <c r="T19" s="30">
        <f t="shared" si="1"/>
        <v>0.83191224489795923</v>
      </c>
      <c r="U19" s="23" t="s">
        <v>1260</v>
      </c>
    </row>
    <row r="20" spans="1:21">
      <c r="A20" s="23">
        <v>15</v>
      </c>
      <c r="B20" s="23" t="s">
        <v>200</v>
      </c>
      <c r="C20" s="23" t="s">
        <v>201</v>
      </c>
      <c r="D20" s="23" t="s">
        <v>202</v>
      </c>
      <c r="E20" s="24" t="str">
        <f t="shared" si="2"/>
        <v>А</v>
      </c>
      <c r="F20" s="24" t="str">
        <f t="shared" si="3"/>
        <v>Н</v>
      </c>
      <c r="G20" s="24" t="str">
        <f t="shared" si="4"/>
        <v>К</v>
      </c>
      <c r="H20" s="23">
        <v>764202</v>
      </c>
      <c r="I20" s="25">
        <v>5</v>
      </c>
      <c r="J20" s="23" t="s">
        <v>203</v>
      </c>
      <c r="K20" s="26" t="s">
        <v>26</v>
      </c>
      <c r="L20" s="27">
        <v>23</v>
      </c>
      <c r="M20" s="28">
        <f>IF(L20="-",0,IF(L20&gt;-20,20*L20/49))</f>
        <v>9.387755102040817</v>
      </c>
      <c r="N20" s="27">
        <v>8.4</v>
      </c>
      <c r="O20" s="28">
        <f>IF(N20="-",0,IF(N20&gt;-40,40*N20/10))</f>
        <v>33.6</v>
      </c>
      <c r="P20" s="27">
        <v>9</v>
      </c>
      <c r="Q20" s="28">
        <v>40</v>
      </c>
      <c r="R20" s="29">
        <f>M20+O20+Q20</f>
        <v>82.987755102040822</v>
      </c>
      <c r="S20" s="23">
        <v>100</v>
      </c>
      <c r="T20" s="30">
        <f t="shared" si="1"/>
        <v>0.82987755102040817</v>
      </c>
      <c r="U20" s="23" t="s">
        <v>1260</v>
      </c>
    </row>
    <row r="21" spans="1:21">
      <c r="A21" s="23">
        <v>16</v>
      </c>
      <c r="B21" s="71" t="s">
        <v>430</v>
      </c>
      <c r="C21" s="71" t="s">
        <v>431</v>
      </c>
      <c r="D21" s="71" t="s">
        <v>432</v>
      </c>
      <c r="E21" s="24" t="str">
        <f t="shared" si="2"/>
        <v>Щ</v>
      </c>
      <c r="F21" s="24" t="str">
        <f t="shared" si="3"/>
        <v>С</v>
      </c>
      <c r="G21" s="24" t="str">
        <f t="shared" si="4"/>
        <v>А</v>
      </c>
      <c r="H21" s="37">
        <v>764204</v>
      </c>
      <c r="I21" s="71">
        <v>5</v>
      </c>
      <c r="J21" s="71" t="s">
        <v>433</v>
      </c>
      <c r="K21" s="26" t="s">
        <v>26</v>
      </c>
      <c r="L21" s="27">
        <v>14.5</v>
      </c>
      <c r="M21" s="28">
        <f>IF(L21="-",0,IF(L21&gt;-20,20*L21/34))</f>
        <v>8.5294117647058822</v>
      </c>
      <c r="N21" s="27">
        <v>8.4</v>
      </c>
      <c r="O21" s="28">
        <f>IF(N21="-",0,IF(N21&gt;-40,40*N21/10))</f>
        <v>33.6</v>
      </c>
      <c r="P21" s="27">
        <v>11.66</v>
      </c>
      <c r="Q21" s="28">
        <v>39.31</v>
      </c>
      <c r="R21" s="29">
        <f>M21+O21+Q21</f>
        <v>81.439411764705881</v>
      </c>
      <c r="S21" s="23">
        <v>100</v>
      </c>
      <c r="T21" s="30">
        <f t="shared" si="1"/>
        <v>0.81439411764705882</v>
      </c>
      <c r="U21" s="23" t="s">
        <v>1260</v>
      </c>
    </row>
    <row r="22" spans="1:21">
      <c r="A22" s="23">
        <v>17</v>
      </c>
      <c r="B22" s="23" t="s">
        <v>1163</v>
      </c>
      <c r="C22" s="23" t="s">
        <v>1164</v>
      </c>
      <c r="D22" s="23" t="s">
        <v>1165</v>
      </c>
      <c r="E22" s="24" t="str">
        <f t="shared" si="2"/>
        <v>К</v>
      </c>
      <c r="F22" s="24" t="str">
        <f t="shared" si="3"/>
        <v>М</v>
      </c>
      <c r="G22" s="24" t="str">
        <f t="shared" si="4"/>
        <v>Е</v>
      </c>
      <c r="H22" s="23" t="s">
        <v>1161</v>
      </c>
      <c r="I22" s="25">
        <v>6</v>
      </c>
      <c r="J22" s="23" t="s">
        <v>1166</v>
      </c>
      <c r="K22" s="47" t="s">
        <v>26</v>
      </c>
      <c r="L22" s="27">
        <v>30</v>
      </c>
      <c r="M22" s="28">
        <f>IF(L22="-",0,IF(L22&gt;-20,20*L22/49))</f>
        <v>12.244897959183673</v>
      </c>
      <c r="N22" s="23">
        <v>7.5</v>
      </c>
      <c r="O22" s="28">
        <f>IF(N22="-",0,IF(N22&gt;-40,40*N22/10))</f>
        <v>30</v>
      </c>
      <c r="P22" s="27">
        <v>24.2</v>
      </c>
      <c r="Q22" s="28">
        <v>39.17</v>
      </c>
      <c r="R22" s="48">
        <f>M22+O22+Q22</f>
        <v>81.414897959183676</v>
      </c>
      <c r="S22" s="23">
        <v>100</v>
      </c>
      <c r="T22" s="30">
        <f t="shared" si="1"/>
        <v>0.81414897959183674</v>
      </c>
      <c r="U22" s="23" t="s">
        <v>1260</v>
      </c>
    </row>
    <row r="23" spans="1:21">
      <c r="A23" s="23">
        <v>18</v>
      </c>
      <c r="B23" s="23" t="s">
        <v>907</v>
      </c>
      <c r="C23" s="23" t="s">
        <v>71</v>
      </c>
      <c r="D23" s="23" t="s">
        <v>699</v>
      </c>
      <c r="E23" s="24" t="str">
        <f t="shared" si="2"/>
        <v>С</v>
      </c>
      <c r="F23" s="24" t="str">
        <f t="shared" si="3"/>
        <v>С</v>
      </c>
      <c r="G23" s="24" t="str">
        <f t="shared" si="4"/>
        <v>Н</v>
      </c>
      <c r="H23" s="23">
        <v>760239</v>
      </c>
      <c r="I23" s="25">
        <v>5</v>
      </c>
      <c r="J23" s="23" t="s">
        <v>238</v>
      </c>
      <c r="K23" s="26" t="s">
        <v>26</v>
      </c>
      <c r="L23" s="27">
        <v>14.5</v>
      </c>
      <c r="M23" s="28">
        <v>8.52</v>
      </c>
      <c r="N23" s="27">
        <v>8.1999999999999993</v>
      </c>
      <c r="O23" s="28">
        <v>32.799999999999997</v>
      </c>
      <c r="P23" s="27">
        <v>14.52</v>
      </c>
      <c r="Q23" s="28">
        <v>40</v>
      </c>
      <c r="R23" s="29">
        <f>M23+O23+Q23</f>
        <v>81.319999999999993</v>
      </c>
      <c r="S23" s="23">
        <v>100</v>
      </c>
      <c r="T23" s="30">
        <f t="shared" si="1"/>
        <v>0.81319999999999992</v>
      </c>
      <c r="U23" s="23" t="s">
        <v>1260</v>
      </c>
    </row>
    <row r="24" spans="1:21">
      <c r="A24" s="23">
        <v>19</v>
      </c>
      <c r="B24" s="23" t="s">
        <v>1179</v>
      </c>
      <c r="C24" s="23" t="s">
        <v>875</v>
      </c>
      <c r="D24" s="23" t="s">
        <v>188</v>
      </c>
      <c r="E24" s="24" t="str">
        <f t="shared" si="2"/>
        <v>Б</v>
      </c>
      <c r="F24" s="24" t="str">
        <f t="shared" si="3"/>
        <v>В</v>
      </c>
      <c r="G24" s="24" t="str">
        <f t="shared" si="4"/>
        <v>В</v>
      </c>
      <c r="H24" s="23" t="s">
        <v>1161</v>
      </c>
      <c r="I24" s="25">
        <v>5</v>
      </c>
      <c r="J24" s="23" t="s">
        <v>1180</v>
      </c>
      <c r="K24" s="47" t="s">
        <v>26</v>
      </c>
      <c r="L24" s="27">
        <v>26</v>
      </c>
      <c r="M24" s="28">
        <f>IF(L24="-",0,IF(L24&gt;-20,20*L24/34))</f>
        <v>15.294117647058824</v>
      </c>
      <c r="N24" s="23">
        <v>6.5</v>
      </c>
      <c r="O24" s="28">
        <f>IF(N24="-",0,IF(N24&gt;-40,40*N24/10))</f>
        <v>26</v>
      </c>
      <c r="P24" s="27">
        <v>23.7</v>
      </c>
      <c r="Q24" s="28">
        <v>40</v>
      </c>
      <c r="R24" s="48">
        <f>M24+O24+Q24</f>
        <v>81.294117647058826</v>
      </c>
      <c r="S24" s="23">
        <v>100</v>
      </c>
      <c r="T24" s="30">
        <f t="shared" si="1"/>
        <v>0.81294117647058828</v>
      </c>
      <c r="U24" s="23" t="s">
        <v>1260</v>
      </c>
    </row>
    <row r="25" spans="1:21">
      <c r="A25" s="23">
        <v>20</v>
      </c>
      <c r="B25" s="23" t="s">
        <v>1147</v>
      </c>
      <c r="C25" s="23" t="s">
        <v>132</v>
      </c>
      <c r="D25" s="23" t="s">
        <v>699</v>
      </c>
      <c r="E25" s="24" t="str">
        <f t="shared" si="2"/>
        <v>Д</v>
      </c>
      <c r="F25" s="24" t="str">
        <f t="shared" si="3"/>
        <v>Е</v>
      </c>
      <c r="G25" s="24" t="str">
        <f t="shared" si="4"/>
        <v>Н</v>
      </c>
      <c r="H25" s="23">
        <v>766033</v>
      </c>
      <c r="I25" s="25">
        <v>6</v>
      </c>
      <c r="J25" s="23" t="s">
        <v>480</v>
      </c>
      <c r="K25" s="26" t="s">
        <v>26</v>
      </c>
      <c r="L25" s="27">
        <v>17</v>
      </c>
      <c r="M25" s="28">
        <v>10</v>
      </c>
      <c r="N25" s="23">
        <v>8</v>
      </c>
      <c r="O25" s="28">
        <f>IF(N25="-",0,IF(N25&gt;-40,40*N25/10))</f>
        <v>32</v>
      </c>
      <c r="P25" s="27">
        <v>60.1</v>
      </c>
      <c r="Q25" s="28">
        <v>38.94</v>
      </c>
      <c r="R25" s="29">
        <f>M25+O25+Q25</f>
        <v>80.94</v>
      </c>
      <c r="S25" s="23">
        <v>100</v>
      </c>
      <c r="T25" s="30">
        <f t="shared" si="1"/>
        <v>0.80940000000000001</v>
      </c>
      <c r="U25" s="23" t="s">
        <v>1260</v>
      </c>
    </row>
    <row r="26" spans="1:21">
      <c r="A26" s="23">
        <v>21</v>
      </c>
      <c r="B26" s="23" t="s">
        <v>878</v>
      </c>
      <c r="C26" s="23" t="s">
        <v>879</v>
      </c>
      <c r="D26" s="23" t="s">
        <v>119</v>
      </c>
      <c r="E26" s="24" t="str">
        <f t="shared" si="2"/>
        <v>М</v>
      </c>
      <c r="F26" s="24" t="str">
        <f t="shared" si="3"/>
        <v>Т</v>
      </c>
      <c r="G26" s="24" t="str">
        <f t="shared" si="4"/>
        <v>А</v>
      </c>
      <c r="H26" s="23">
        <v>760184</v>
      </c>
      <c r="I26" s="25">
        <v>6</v>
      </c>
      <c r="J26" s="23" t="s">
        <v>880</v>
      </c>
      <c r="K26" s="26" t="s">
        <v>26</v>
      </c>
      <c r="L26" s="27">
        <v>32</v>
      </c>
      <c r="M26" s="28">
        <f>IF(L26="-",0,IF(L26&gt;-20,20*L26/49))</f>
        <v>13.061224489795919</v>
      </c>
      <c r="N26" s="27">
        <v>8.6</v>
      </c>
      <c r="O26" s="28">
        <f>IF(N26="-",0,IF(N26&gt;-40,40*N26/10))</f>
        <v>34.4</v>
      </c>
      <c r="P26" s="27">
        <v>14.1</v>
      </c>
      <c r="Q26" s="28">
        <v>33.19</v>
      </c>
      <c r="R26" s="29">
        <f>M26+O26+Q26</f>
        <v>80.651224489795908</v>
      </c>
      <c r="S26" s="23">
        <v>100</v>
      </c>
      <c r="T26" s="30">
        <f t="shared" si="1"/>
        <v>0.80651224489795903</v>
      </c>
      <c r="U26" s="23" t="s">
        <v>1260</v>
      </c>
    </row>
    <row r="27" spans="1:21">
      <c r="A27" s="23">
        <v>22</v>
      </c>
      <c r="B27" s="37" t="s">
        <v>606</v>
      </c>
      <c r="C27" s="37" t="s">
        <v>28</v>
      </c>
      <c r="D27" s="37" t="s">
        <v>72</v>
      </c>
      <c r="E27" s="24" t="str">
        <f t="shared" si="2"/>
        <v>Г</v>
      </c>
      <c r="F27" s="24" t="str">
        <f t="shared" si="3"/>
        <v>У</v>
      </c>
      <c r="G27" s="24" t="str">
        <f t="shared" si="4"/>
        <v>А</v>
      </c>
      <c r="H27" s="26">
        <v>760188</v>
      </c>
      <c r="I27" s="25">
        <v>5</v>
      </c>
      <c r="J27" s="23">
        <v>507</v>
      </c>
      <c r="K27" s="26" t="s">
        <v>26</v>
      </c>
      <c r="L27" s="27">
        <v>18.5</v>
      </c>
      <c r="M27" s="28">
        <f>IF(L27="-",0,IF(L27&gt;-20,20*L27/49))</f>
        <v>7.5510204081632653</v>
      </c>
      <c r="N27" s="23">
        <v>9.6</v>
      </c>
      <c r="O27" s="28">
        <f>IF(N27="-",0,IF(N27&gt;-40,40*N27/10))</f>
        <v>38.4</v>
      </c>
      <c r="P27" s="27">
        <v>12.4</v>
      </c>
      <c r="Q27" s="28">
        <v>34.19</v>
      </c>
      <c r="R27" s="29">
        <f>M27+O27+Q27</f>
        <v>80.141020408163257</v>
      </c>
      <c r="S27" s="23">
        <v>100</v>
      </c>
      <c r="T27" s="30">
        <f t="shared" si="1"/>
        <v>0.80141020408163255</v>
      </c>
      <c r="U27" s="23" t="s">
        <v>1260</v>
      </c>
    </row>
    <row r="28" spans="1:21" ht="16.2" thickBot="1">
      <c r="A28" s="23">
        <v>23</v>
      </c>
      <c r="B28" s="33" t="s">
        <v>1051</v>
      </c>
      <c r="C28" s="33" t="s">
        <v>1052</v>
      </c>
      <c r="D28" s="33" t="s">
        <v>1053</v>
      </c>
      <c r="E28" s="24" t="str">
        <f t="shared" si="2"/>
        <v>В</v>
      </c>
      <c r="F28" s="24" t="str">
        <f t="shared" si="3"/>
        <v>Э</v>
      </c>
      <c r="G28" s="24" t="str">
        <f t="shared" si="4"/>
        <v>Э</v>
      </c>
      <c r="H28" s="49" t="s">
        <v>1049</v>
      </c>
      <c r="I28" s="23">
        <v>6</v>
      </c>
      <c r="J28" s="52" t="s">
        <v>1054</v>
      </c>
      <c r="K28" s="47" t="s">
        <v>26</v>
      </c>
      <c r="L28" s="23">
        <v>19</v>
      </c>
      <c r="M28" s="51">
        <v>11.17</v>
      </c>
      <c r="N28" s="27">
        <v>8.5</v>
      </c>
      <c r="O28" s="51">
        <f>IF(N28="-",0,IF(N28&gt;-40,40*N28/10))</f>
        <v>34</v>
      </c>
      <c r="P28" s="27">
        <v>15</v>
      </c>
      <c r="Q28" s="28">
        <f>40*13/P28</f>
        <v>34.666666666666664</v>
      </c>
      <c r="R28" s="29">
        <f>SUM(M28,O28,Q28)</f>
        <v>79.836666666666673</v>
      </c>
      <c r="S28" s="23">
        <v>100</v>
      </c>
      <c r="T28" s="30">
        <f t="shared" si="1"/>
        <v>0.79836666666666678</v>
      </c>
      <c r="U28" s="23" t="s">
        <v>1260</v>
      </c>
    </row>
    <row r="29" spans="1:21" ht="16.2" thickBot="1">
      <c r="A29" s="23">
        <v>24</v>
      </c>
      <c r="B29" s="72" t="s">
        <v>870</v>
      </c>
      <c r="C29" s="75" t="s">
        <v>132</v>
      </c>
      <c r="D29" s="75" t="s">
        <v>583</v>
      </c>
      <c r="E29" s="24" t="str">
        <f t="shared" si="2"/>
        <v>Б</v>
      </c>
      <c r="F29" s="24" t="str">
        <f t="shared" si="3"/>
        <v>Е</v>
      </c>
      <c r="G29" s="24" t="str">
        <f t="shared" si="4"/>
        <v>Д</v>
      </c>
      <c r="H29" s="23">
        <v>760184</v>
      </c>
      <c r="I29" s="76">
        <v>6</v>
      </c>
      <c r="J29" s="78" t="s">
        <v>871</v>
      </c>
      <c r="K29" s="26" t="s">
        <v>26</v>
      </c>
      <c r="L29" s="27">
        <v>27.5</v>
      </c>
      <c r="M29" s="28">
        <f>IF(L29="-",0,IF(L29&gt;-20,20*L29/49))</f>
        <v>11.224489795918368</v>
      </c>
      <c r="N29" s="27">
        <v>7.1</v>
      </c>
      <c r="O29" s="28">
        <f>IF(N29="-",0,IF(N29&gt;-40,40*N29/10))</f>
        <v>28.4</v>
      </c>
      <c r="P29" s="23">
        <v>11.7</v>
      </c>
      <c r="Q29" s="28">
        <v>40</v>
      </c>
      <c r="R29" s="29">
        <f>M29+O29+Q29</f>
        <v>79.624489795918365</v>
      </c>
      <c r="S29" s="23">
        <v>100</v>
      </c>
      <c r="T29" s="30">
        <f t="shared" si="1"/>
        <v>0.79624489795918363</v>
      </c>
      <c r="U29" s="23" t="s">
        <v>1260</v>
      </c>
    </row>
    <row r="30" spans="1:21" ht="16.2" thickBot="1">
      <c r="A30" s="23">
        <v>25</v>
      </c>
      <c r="B30" s="72" t="s">
        <v>186</v>
      </c>
      <c r="C30" s="75" t="s">
        <v>187</v>
      </c>
      <c r="D30" s="75" t="s">
        <v>188</v>
      </c>
      <c r="E30" s="24" t="str">
        <f t="shared" si="2"/>
        <v>Д</v>
      </c>
      <c r="F30" s="24" t="str">
        <f t="shared" si="3"/>
        <v>Ю</v>
      </c>
      <c r="G30" s="24" t="str">
        <f t="shared" si="4"/>
        <v>В</v>
      </c>
      <c r="H30" s="23">
        <v>764202</v>
      </c>
      <c r="I30" s="76">
        <v>6</v>
      </c>
      <c r="J30" s="75" t="s">
        <v>189</v>
      </c>
      <c r="K30" s="26" t="s">
        <v>26</v>
      </c>
      <c r="L30" s="27">
        <v>19.5</v>
      </c>
      <c r="M30" s="28">
        <f>IF(L30="-",0,IF(L30&gt;-20,20*L30/34))</f>
        <v>11.470588235294118</v>
      </c>
      <c r="N30" s="27">
        <v>8</v>
      </c>
      <c r="O30" s="28">
        <f>IF(N30="-",0,IF(N30&gt;-40,40*N30/10))</f>
        <v>32</v>
      </c>
      <c r="P30" s="27">
        <v>10</v>
      </c>
      <c r="Q30" s="28">
        <v>36</v>
      </c>
      <c r="R30" s="29">
        <f>M30+O30+Q30</f>
        <v>79.470588235294116</v>
      </c>
      <c r="S30" s="23">
        <v>100</v>
      </c>
      <c r="T30" s="30">
        <f t="shared" si="1"/>
        <v>0.79470588235294115</v>
      </c>
      <c r="U30" s="23" t="s">
        <v>1261</v>
      </c>
    </row>
    <row r="31" spans="1:21" ht="16.2" thickBot="1">
      <c r="A31" s="23">
        <v>26</v>
      </c>
      <c r="B31" s="72" t="s">
        <v>197</v>
      </c>
      <c r="C31" s="75" t="s">
        <v>198</v>
      </c>
      <c r="D31" s="75" t="s">
        <v>123</v>
      </c>
      <c r="E31" s="24" t="str">
        <f t="shared" si="2"/>
        <v>К</v>
      </c>
      <c r="F31" s="24" t="str">
        <f t="shared" si="3"/>
        <v>А</v>
      </c>
      <c r="G31" s="24" t="str">
        <f t="shared" si="4"/>
        <v>В</v>
      </c>
      <c r="H31" s="23">
        <v>764202</v>
      </c>
      <c r="I31" s="76">
        <v>5</v>
      </c>
      <c r="J31" s="75" t="s">
        <v>199</v>
      </c>
      <c r="K31" s="26" t="s">
        <v>26</v>
      </c>
      <c r="L31" s="27">
        <v>31</v>
      </c>
      <c r="M31" s="28">
        <f>IF(L31="-",0,IF(L31&gt;-20,20*L31/49))</f>
        <v>12.653061224489797</v>
      </c>
      <c r="N31" s="27">
        <v>8.5</v>
      </c>
      <c r="O31" s="28">
        <f>IF(N31="-",0,IF(N31&gt;-40,40*N31/10))</f>
        <v>34</v>
      </c>
      <c r="P31" s="23">
        <v>11</v>
      </c>
      <c r="Q31" s="28">
        <v>32.729999999999997</v>
      </c>
      <c r="R31" s="29">
        <f>M31+O31+Q31</f>
        <v>79.383061224489794</v>
      </c>
      <c r="S31" s="23">
        <v>100</v>
      </c>
      <c r="T31" s="30">
        <f t="shared" si="1"/>
        <v>0.79383061224489793</v>
      </c>
      <c r="U31" s="23" t="s">
        <v>1261</v>
      </c>
    </row>
    <row r="32" spans="1:21" ht="16.2" thickBot="1">
      <c r="A32" s="23">
        <v>27</v>
      </c>
      <c r="B32" s="72" t="s">
        <v>1154</v>
      </c>
      <c r="C32" s="75" t="s">
        <v>1155</v>
      </c>
      <c r="D32" s="75" t="s">
        <v>1156</v>
      </c>
      <c r="E32" s="24" t="str">
        <f t="shared" si="2"/>
        <v>А</v>
      </c>
      <c r="F32" s="24" t="str">
        <f t="shared" si="3"/>
        <v>З</v>
      </c>
      <c r="G32" s="24" t="str">
        <f t="shared" si="4"/>
        <v>У</v>
      </c>
      <c r="H32" s="23">
        <v>766033</v>
      </c>
      <c r="I32" s="76">
        <v>6</v>
      </c>
      <c r="J32" s="75" t="s">
        <v>476</v>
      </c>
      <c r="K32" s="26" t="s">
        <v>26</v>
      </c>
      <c r="L32" s="27">
        <v>9</v>
      </c>
      <c r="M32" s="28">
        <f>IF(L32="-",0,IF(L32&gt;-20,20*L32/34))</f>
        <v>5.2941176470588234</v>
      </c>
      <c r="N32" s="27">
        <v>8.5</v>
      </c>
      <c r="O32" s="28">
        <f>IF(N32="-",0,IF(N32&gt;-40,40*N32/10))</f>
        <v>34</v>
      </c>
      <c r="P32" s="27">
        <v>58.5</v>
      </c>
      <c r="Q32" s="28">
        <v>40</v>
      </c>
      <c r="R32" s="29">
        <f>M32+O32+Q32</f>
        <v>79.294117647058826</v>
      </c>
      <c r="S32" s="23">
        <v>100</v>
      </c>
      <c r="T32" s="30">
        <f t="shared" si="1"/>
        <v>0.79294117647058826</v>
      </c>
      <c r="U32" s="23" t="s">
        <v>1261</v>
      </c>
    </row>
    <row r="33" spans="1:21" ht="16.2" thickBot="1">
      <c r="A33" s="23">
        <v>28</v>
      </c>
      <c r="B33" s="72" t="s">
        <v>1159</v>
      </c>
      <c r="C33" s="75" t="s">
        <v>501</v>
      </c>
      <c r="D33" s="75" t="s">
        <v>1160</v>
      </c>
      <c r="E33" s="24" t="str">
        <f t="shared" si="2"/>
        <v>Ш</v>
      </c>
      <c r="F33" s="24" t="str">
        <f t="shared" si="3"/>
        <v>М</v>
      </c>
      <c r="G33" s="24" t="str">
        <f t="shared" si="4"/>
        <v>Д</v>
      </c>
      <c r="H33" s="23" t="s">
        <v>1161</v>
      </c>
      <c r="I33" s="76">
        <v>6</v>
      </c>
      <c r="J33" s="75" t="s">
        <v>1162</v>
      </c>
      <c r="K33" s="47" t="s">
        <v>26</v>
      </c>
      <c r="L33" s="27">
        <v>27</v>
      </c>
      <c r="M33" s="28">
        <f>IF(L33="-",0,IF(L33&gt;-20,20*L33/34))</f>
        <v>15.882352941176471</v>
      </c>
      <c r="N33" s="27">
        <v>7</v>
      </c>
      <c r="O33" s="28">
        <f>IF(N33="-",0,IF(N33&gt;-40,40*N33/10))</f>
        <v>28</v>
      </c>
      <c r="P33" s="27">
        <v>27.1</v>
      </c>
      <c r="Q33" s="28">
        <v>34.979999999999997</v>
      </c>
      <c r="R33" s="48">
        <f>M33+O33+Q33</f>
        <v>78.862352941176468</v>
      </c>
      <c r="S33" s="23">
        <v>100</v>
      </c>
      <c r="T33" s="30">
        <f t="shared" si="1"/>
        <v>0.78862352941176472</v>
      </c>
      <c r="U33" s="23" t="s">
        <v>1261</v>
      </c>
    </row>
    <row r="34" spans="1:21" ht="16.2" thickBot="1">
      <c r="A34" s="23">
        <v>29</v>
      </c>
      <c r="B34" s="39" t="s">
        <v>428</v>
      </c>
      <c r="C34" s="38" t="s">
        <v>205</v>
      </c>
      <c r="D34" s="38" t="s">
        <v>330</v>
      </c>
      <c r="E34" s="24" t="str">
        <f t="shared" si="2"/>
        <v>Н</v>
      </c>
      <c r="F34" s="24" t="str">
        <f t="shared" si="3"/>
        <v>Е</v>
      </c>
      <c r="G34" s="24" t="str">
        <f t="shared" si="4"/>
        <v>С</v>
      </c>
      <c r="H34" s="37">
        <v>764204</v>
      </c>
      <c r="I34" s="39">
        <v>5</v>
      </c>
      <c r="J34" s="38" t="s">
        <v>429</v>
      </c>
      <c r="K34" s="26" t="s">
        <v>26</v>
      </c>
      <c r="L34" s="27">
        <v>15.5</v>
      </c>
      <c r="M34" s="28">
        <f>IF(L34="-",0,IF(L34&gt;-20,20*L34/34))</f>
        <v>9.117647058823529</v>
      </c>
      <c r="N34" s="27">
        <v>8.3000000000000007</v>
      </c>
      <c r="O34" s="28">
        <v>33.200000000000003</v>
      </c>
      <c r="P34" s="27">
        <v>12.72</v>
      </c>
      <c r="Q34" s="28">
        <v>36.03</v>
      </c>
      <c r="R34" s="29">
        <f>M34+O34+Q34</f>
        <v>78.347647058823526</v>
      </c>
      <c r="S34" s="23">
        <v>100</v>
      </c>
      <c r="T34" s="30">
        <f t="shared" si="1"/>
        <v>0.78347647058823522</v>
      </c>
      <c r="U34" s="23" t="s">
        <v>1261</v>
      </c>
    </row>
    <row r="35" spans="1:21" ht="16.2" thickBot="1">
      <c r="A35" s="23">
        <v>30</v>
      </c>
      <c r="B35" s="72" t="s">
        <v>908</v>
      </c>
      <c r="C35" s="75" t="s">
        <v>909</v>
      </c>
      <c r="D35" s="75" t="s">
        <v>41</v>
      </c>
      <c r="E35" s="24" t="str">
        <f t="shared" si="2"/>
        <v>Г</v>
      </c>
      <c r="F35" s="24" t="str">
        <f t="shared" si="3"/>
        <v>М</v>
      </c>
      <c r="G35" s="24" t="str">
        <f t="shared" si="4"/>
        <v>В</v>
      </c>
      <c r="H35" s="23">
        <v>760239</v>
      </c>
      <c r="I35" s="76">
        <v>5</v>
      </c>
      <c r="J35" s="75" t="s">
        <v>199</v>
      </c>
      <c r="K35" s="26" t="s">
        <v>26</v>
      </c>
      <c r="L35" s="27">
        <v>16</v>
      </c>
      <c r="M35" s="28">
        <v>9.41</v>
      </c>
      <c r="N35" s="27">
        <v>7.4</v>
      </c>
      <c r="O35" s="28">
        <f>IF(N35="-",0,IF(N35&gt;-40,40*N35/10))</f>
        <v>29.6</v>
      </c>
      <c r="P35" s="27">
        <v>15.2</v>
      </c>
      <c r="Q35" s="28">
        <v>38.21</v>
      </c>
      <c r="R35" s="29">
        <f>M35+O35+Q35</f>
        <v>77.22</v>
      </c>
      <c r="S35" s="23">
        <v>100</v>
      </c>
      <c r="T35" s="30">
        <f t="shared" si="1"/>
        <v>0.7722</v>
      </c>
      <c r="U35" s="23" t="s">
        <v>1261</v>
      </c>
    </row>
    <row r="36" spans="1:21" ht="16.2" thickBot="1">
      <c r="A36" s="23">
        <v>31</v>
      </c>
      <c r="B36" s="72" t="s">
        <v>204</v>
      </c>
      <c r="C36" s="75" t="s">
        <v>205</v>
      </c>
      <c r="D36" s="75" t="s">
        <v>195</v>
      </c>
      <c r="E36" s="24" t="str">
        <f t="shared" si="2"/>
        <v>С</v>
      </c>
      <c r="F36" s="24" t="str">
        <f t="shared" si="3"/>
        <v>Е</v>
      </c>
      <c r="G36" s="24" t="str">
        <f t="shared" si="4"/>
        <v>Д</v>
      </c>
      <c r="H36" s="23">
        <v>764202</v>
      </c>
      <c r="I36" s="76">
        <v>5</v>
      </c>
      <c r="J36" s="75" t="s">
        <v>206</v>
      </c>
      <c r="K36" s="26" t="s">
        <v>26</v>
      </c>
      <c r="L36" s="27">
        <v>22</v>
      </c>
      <c r="M36" s="28">
        <f>IF(L36="-",0,IF(L36&gt;-20,20*L36/49))</f>
        <v>8.9795918367346932</v>
      </c>
      <c r="N36" s="27">
        <v>8.1</v>
      </c>
      <c r="O36" s="28">
        <f>IF(N36="-",0,IF(N36&gt;-40,40*N36/10))</f>
        <v>32.4</v>
      </c>
      <c r="P36" s="27">
        <v>10.1</v>
      </c>
      <c r="Q36" s="28">
        <v>35.64</v>
      </c>
      <c r="R36" s="29">
        <f>M36+O36+Q36</f>
        <v>77.019591836734691</v>
      </c>
      <c r="S36" s="23">
        <v>100</v>
      </c>
      <c r="T36" s="30">
        <f t="shared" si="1"/>
        <v>0.77019591836734691</v>
      </c>
      <c r="U36" s="23" t="s">
        <v>1261</v>
      </c>
    </row>
    <row r="37" spans="1:21">
      <c r="A37" s="23">
        <v>32</v>
      </c>
      <c r="B37" s="23" t="s">
        <v>884</v>
      </c>
      <c r="C37" s="23" t="s">
        <v>582</v>
      </c>
      <c r="D37" s="23" t="s">
        <v>417</v>
      </c>
      <c r="E37" s="24" t="str">
        <f t="shared" si="2"/>
        <v>Г</v>
      </c>
      <c r="F37" s="24" t="str">
        <f t="shared" si="3"/>
        <v>В</v>
      </c>
      <c r="G37" s="24" t="str">
        <f t="shared" si="4"/>
        <v>А</v>
      </c>
      <c r="H37" s="23">
        <v>760184</v>
      </c>
      <c r="I37" s="25">
        <v>6</v>
      </c>
      <c r="J37" s="23" t="s">
        <v>885</v>
      </c>
      <c r="K37" s="26" t="s">
        <v>26</v>
      </c>
      <c r="L37" s="27">
        <v>24</v>
      </c>
      <c r="M37" s="28">
        <f>IF(L37="-",0,IF(L37&gt;-20,20*L37/49))</f>
        <v>9.795918367346939</v>
      </c>
      <c r="N37" s="27">
        <v>8.5</v>
      </c>
      <c r="O37" s="28">
        <f>IF(N37="-",0,IF(N37&gt;-40,40*N37/10))</f>
        <v>34</v>
      </c>
      <c r="P37" s="27">
        <v>14.1</v>
      </c>
      <c r="Q37" s="28">
        <v>33.19</v>
      </c>
      <c r="R37" s="29">
        <f>M37+O37+Q37</f>
        <v>76.98591836734694</v>
      </c>
      <c r="S37" s="23">
        <v>100</v>
      </c>
      <c r="T37" s="30">
        <f t="shared" si="1"/>
        <v>0.76985918367346939</v>
      </c>
      <c r="U37" s="23" t="s">
        <v>1261</v>
      </c>
    </row>
    <row r="38" spans="1:21">
      <c r="A38" s="23">
        <v>33</v>
      </c>
      <c r="B38" s="23" t="s">
        <v>222</v>
      </c>
      <c r="C38" s="23" t="s">
        <v>71</v>
      </c>
      <c r="D38" s="23" t="s">
        <v>223</v>
      </c>
      <c r="E38" s="24" t="str">
        <f t="shared" si="2"/>
        <v>Е</v>
      </c>
      <c r="F38" s="24" t="str">
        <f t="shared" si="3"/>
        <v>С</v>
      </c>
      <c r="G38" s="24" t="str">
        <f t="shared" si="4"/>
        <v>А</v>
      </c>
      <c r="H38" s="32">
        <v>764202</v>
      </c>
      <c r="I38" s="25">
        <v>5</v>
      </c>
      <c r="J38" s="23" t="s">
        <v>224</v>
      </c>
      <c r="K38" s="26" t="s">
        <v>26</v>
      </c>
      <c r="L38" s="27">
        <v>25.5</v>
      </c>
      <c r="M38" s="28">
        <f>IF(L38="-",0,IF(L38&gt;-20,20*L38/49))</f>
        <v>10.408163265306122</v>
      </c>
      <c r="N38" s="27">
        <v>8.4</v>
      </c>
      <c r="O38" s="28">
        <f>IF(N38="-",0,IF(N38&gt;-40,40*N38/10))</f>
        <v>33.6</v>
      </c>
      <c r="P38" s="27">
        <v>11</v>
      </c>
      <c r="Q38" s="28">
        <v>32.729999999999997</v>
      </c>
      <c r="R38" s="29">
        <f>M38+O38+Q38</f>
        <v>76.738163265306127</v>
      </c>
      <c r="S38" s="23">
        <v>100</v>
      </c>
      <c r="T38" s="30">
        <f t="shared" si="1"/>
        <v>0.76738163265306125</v>
      </c>
      <c r="U38" s="23" t="s">
        <v>1261</v>
      </c>
    </row>
    <row r="39" spans="1:21">
      <c r="A39" s="23">
        <v>34</v>
      </c>
      <c r="B39" s="71" t="s">
        <v>434</v>
      </c>
      <c r="C39" s="71" t="s">
        <v>219</v>
      </c>
      <c r="D39" s="71" t="s">
        <v>330</v>
      </c>
      <c r="E39" s="24" t="str">
        <f t="shared" si="2"/>
        <v>С</v>
      </c>
      <c r="F39" s="24" t="str">
        <f t="shared" si="3"/>
        <v>А</v>
      </c>
      <c r="G39" s="24" t="str">
        <f t="shared" si="4"/>
        <v>С</v>
      </c>
      <c r="H39" s="37">
        <v>764204</v>
      </c>
      <c r="I39" s="71">
        <v>5</v>
      </c>
      <c r="J39" s="71" t="s">
        <v>435</v>
      </c>
      <c r="K39" s="26" t="s">
        <v>26</v>
      </c>
      <c r="L39" s="27">
        <v>14.5</v>
      </c>
      <c r="M39" s="28">
        <f>IF(L39="-",0,IF(L39&gt;-20,20*L39/34))</f>
        <v>8.5294117647058822</v>
      </c>
      <c r="N39" s="27">
        <v>8.3000000000000007</v>
      </c>
      <c r="O39" s="28">
        <f>IF(N39="-",0,IF(N39&gt;-40,40*N39/10))</f>
        <v>33.200000000000003</v>
      </c>
      <c r="P39" s="27">
        <v>13.16</v>
      </c>
      <c r="Q39" s="28">
        <v>34.83</v>
      </c>
      <c r="R39" s="29">
        <f>M39+O39+Q39</f>
        <v>76.559411764705885</v>
      </c>
      <c r="S39" s="23">
        <v>100</v>
      </c>
      <c r="T39" s="30">
        <f t="shared" si="1"/>
        <v>0.76559411764705887</v>
      </c>
      <c r="U39" s="23" t="s">
        <v>1261</v>
      </c>
    </row>
    <row r="40" spans="1:21">
      <c r="A40" s="23">
        <v>35</v>
      </c>
      <c r="B40" s="23" t="s">
        <v>1026</v>
      </c>
      <c r="C40" s="23" t="s">
        <v>659</v>
      </c>
      <c r="D40" s="23" t="s">
        <v>1027</v>
      </c>
      <c r="E40" s="24" t="str">
        <f t="shared" si="2"/>
        <v>Б</v>
      </c>
      <c r="F40" s="24" t="str">
        <f t="shared" si="3"/>
        <v>К</v>
      </c>
      <c r="G40" s="24" t="str">
        <f t="shared" si="4"/>
        <v>Г</v>
      </c>
      <c r="H40" s="23">
        <v>766105</v>
      </c>
      <c r="I40" s="25">
        <v>5</v>
      </c>
      <c r="J40" s="23" t="s">
        <v>1028</v>
      </c>
      <c r="K40" s="47" t="s">
        <v>26</v>
      </c>
      <c r="L40" s="27">
        <v>19</v>
      </c>
      <c r="M40" s="28">
        <f>IF(L40="-",0,IF(L40&gt;-20,20*L40/34))</f>
        <v>11.176470588235293</v>
      </c>
      <c r="N40" s="23">
        <v>9</v>
      </c>
      <c r="O40" s="28">
        <f>IF(N40="-",0,IF(N40&gt;-40,40*N40/10))</f>
        <v>36</v>
      </c>
      <c r="P40" s="27"/>
      <c r="Q40" s="28">
        <v>29.26</v>
      </c>
      <c r="R40" s="48">
        <f>M40+O40+Q40</f>
        <v>76.436470588235295</v>
      </c>
      <c r="S40" s="23">
        <v>100</v>
      </c>
      <c r="T40" s="30">
        <f t="shared" si="1"/>
        <v>0.76436470588235295</v>
      </c>
      <c r="U40" s="23" t="s">
        <v>1261</v>
      </c>
    </row>
    <row r="41" spans="1:21">
      <c r="A41" s="23">
        <v>36</v>
      </c>
      <c r="B41" s="23" t="s">
        <v>39</v>
      </c>
      <c r="C41" s="23" t="s">
        <v>40</v>
      </c>
      <c r="D41" s="23" t="s">
        <v>41</v>
      </c>
      <c r="E41" s="24" t="str">
        <f t="shared" si="2"/>
        <v>Б</v>
      </c>
      <c r="F41" s="24" t="str">
        <f t="shared" si="3"/>
        <v>В</v>
      </c>
      <c r="G41" s="24" t="str">
        <f t="shared" si="4"/>
        <v>В</v>
      </c>
      <c r="H41" s="23">
        <v>760189</v>
      </c>
      <c r="I41" s="25">
        <v>5</v>
      </c>
      <c r="J41" s="23" t="s">
        <v>42</v>
      </c>
      <c r="K41" s="26" t="s">
        <v>26</v>
      </c>
      <c r="L41" s="27">
        <v>29</v>
      </c>
      <c r="M41" s="28">
        <f>IF(L41="-",0,IF(L41&gt;-20,20*L41/49))</f>
        <v>11.836734693877551</v>
      </c>
      <c r="N41" s="27">
        <v>8</v>
      </c>
      <c r="O41" s="28">
        <f>IF(N41="-",0,IF(N41&gt;-40,40*N41/10))</f>
        <v>32</v>
      </c>
      <c r="P41" s="27">
        <v>19.5</v>
      </c>
      <c r="Q41" s="28">
        <v>32</v>
      </c>
      <c r="R41" s="29">
        <f>M41+O41+Q41</f>
        <v>75.83673469387756</v>
      </c>
      <c r="S41" s="23">
        <v>100</v>
      </c>
      <c r="T41" s="30">
        <f t="shared" si="1"/>
        <v>0.75836734693877561</v>
      </c>
      <c r="U41" s="23" t="s">
        <v>1261</v>
      </c>
    </row>
    <row r="42" spans="1:21">
      <c r="A42" s="23">
        <v>37</v>
      </c>
      <c r="B42" s="23" t="s">
        <v>225</v>
      </c>
      <c r="C42" s="23" t="s">
        <v>219</v>
      </c>
      <c r="D42" s="23" t="s">
        <v>223</v>
      </c>
      <c r="E42" s="24" t="str">
        <f t="shared" si="2"/>
        <v>Ш</v>
      </c>
      <c r="F42" s="24" t="str">
        <f t="shared" si="3"/>
        <v>А</v>
      </c>
      <c r="G42" s="24" t="str">
        <f t="shared" si="4"/>
        <v>А</v>
      </c>
      <c r="H42" s="23">
        <v>764202</v>
      </c>
      <c r="I42" s="25">
        <v>5</v>
      </c>
      <c r="J42" s="23" t="s">
        <v>226</v>
      </c>
      <c r="K42" s="26" t="s">
        <v>26</v>
      </c>
      <c r="L42" s="27">
        <v>17</v>
      </c>
      <c r="M42" s="28">
        <f>IF(L42="-",0,IF(L42&gt;-20,20*L42/49))</f>
        <v>6.9387755102040813</v>
      </c>
      <c r="N42" s="27">
        <v>8.1999999999999993</v>
      </c>
      <c r="O42" s="28">
        <f>IF(N42="-",0,IF(N42&gt;-40,40*N42/10))</f>
        <v>32.799999999999997</v>
      </c>
      <c r="P42" s="23">
        <v>10</v>
      </c>
      <c r="Q42" s="28">
        <v>36</v>
      </c>
      <c r="R42" s="29">
        <f>M42+O42+Q42</f>
        <v>75.738775510204079</v>
      </c>
      <c r="S42" s="23">
        <v>100</v>
      </c>
      <c r="T42" s="30">
        <f t="shared" si="1"/>
        <v>0.75738775510204082</v>
      </c>
      <c r="U42" s="23" t="s">
        <v>1261</v>
      </c>
    </row>
    <row r="43" spans="1:21">
      <c r="A43" s="23">
        <v>38</v>
      </c>
      <c r="B43" s="37" t="s">
        <v>611</v>
      </c>
      <c r="C43" s="37" t="s">
        <v>561</v>
      </c>
      <c r="D43" s="37" t="s">
        <v>612</v>
      </c>
      <c r="E43" s="24" t="str">
        <f t="shared" si="2"/>
        <v>Ш</v>
      </c>
      <c r="F43" s="24" t="str">
        <f t="shared" si="3"/>
        <v>В</v>
      </c>
      <c r="G43" s="24" t="str">
        <f t="shared" si="4"/>
        <v>О</v>
      </c>
      <c r="H43" s="26">
        <v>760188</v>
      </c>
      <c r="I43" s="25">
        <v>5</v>
      </c>
      <c r="J43" s="23">
        <v>501</v>
      </c>
      <c r="K43" s="26" t="s">
        <v>26</v>
      </c>
      <c r="L43" s="27">
        <v>22.5</v>
      </c>
      <c r="M43" s="28">
        <f>IF(L43="-",0,IF(L43&gt;-20,20*L43/49))</f>
        <v>9.183673469387756</v>
      </c>
      <c r="N43" s="27">
        <v>9.1999999999999993</v>
      </c>
      <c r="O43" s="28">
        <f>IF(N43="-",0,IF(N43&gt;-40,40*N43/10))</f>
        <v>36.799999999999997</v>
      </c>
      <c r="P43" s="27">
        <v>14.6</v>
      </c>
      <c r="Q43" s="28">
        <v>29.04</v>
      </c>
      <c r="R43" s="29">
        <f>M43+O43+Q43</f>
        <v>75.023673469387745</v>
      </c>
      <c r="S43" s="23">
        <v>100</v>
      </c>
      <c r="T43" s="30">
        <f t="shared" si="1"/>
        <v>0.75023673469387742</v>
      </c>
      <c r="U43" s="23" t="s">
        <v>1261</v>
      </c>
    </row>
    <row r="44" spans="1:21">
      <c r="A44" s="23">
        <v>39</v>
      </c>
      <c r="B44" s="23" t="s">
        <v>207</v>
      </c>
      <c r="C44" s="23" t="s">
        <v>208</v>
      </c>
      <c r="D44" s="23" t="s">
        <v>209</v>
      </c>
      <c r="E44" s="24" t="str">
        <f t="shared" si="2"/>
        <v>Б</v>
      </c>
      <c r="F44" s="24" t="str">
        <f t="shared" si="3"/>
        <v>О</v>
      </c>
      <c r="G44" s="24" t="str">
        <f t="shared" si="4"/>
        <v>А</v>
      </c>
      <c r="H44" s="32">
        <v>764202</v>
      </c>
      <c r="I44" s="25">
        <v>6</v>
      </c>
      <c r="J44" s="23" t="s">
        <v>210</v>
      </c>
      <c r="K44" s="26" t="s">
        <v>26</v>
      </c>
      <c r="L44" s="27">
        <v>20</v>
      </c>
      <c r="M44" s="28">
        <f>IF(L44="-",0,IF(L44&gt;-20,20*L44/49))</f>
        <v>8.1632653061224492</v>
      </c>
      <c r="N44" s="27">
        <v>8.3000000000000007</v>
      </c>
      <c r="O44" s="28">
        <f>IF(N44="-",0,IF(N44&gt;-40,40*N44/10))</f>
        <v>33.200000000000003</v>
      </c>
      <c r="P44" s="23">
        <v>11</v>
      </c>
      <c r="Q44" s="28">
        <v>32.729999999999997</v>
      </c>
      <c r="R44" s="29">
        <f>M44+O44+Q44</f>
        <v>74.093265306122447</v>
      </c>
      <c r="S44" s="23">
        <v>100</v>
      </c>
      <c r="T44" s="30">
        <f t="shared" si="1"/>
        <v>0.74093265306122447</v>
      </c>
      <c r="U44" s="23" t="s">
        <v>1261</v>
      </c>
    </row>
    <row r="45" spans="1:21">
      <c r="A45" s="23">
        <v>40</v>
      </c>
      <c r="B45" s="23" t="s">
        <v>881</v>
      </c>
      <c r="C45" s="23" t="s">
        <v>882</v>
      </c>
      <c r="D45" s="23" t="s">
        <v>420</v>
      </c>
      <c r="E45" s="24" t="str">
        <f t="shared" si="2"/>
        <v>Ц</v>
      </c>
      <c r="F45" s="24" t="str">
        <f t="shared" si="3"/>
        <v>Л</v>
      </c>
      <c r="G45" s="24" t="str">
        <f t="shared" si="4"/>
        <v>Е</v>
      </c>
      <c r="H45" s="23">
        <v>760184</v>
      </c>
      <c r="I45" s="25">
        <v>6</v>
      </c>
      <c r="J45" s="23" t="s">
        <v>883</v>
      </c>
      <c r="K45" s="26" t="s">
        <v>26</v>
      </c>
      <c r="L45" s="27">
        <v>23</v>
      </c>
      <c r="M45" s="28">
        <f>IF(L45="-",0,IF(L45&gt;-20,20*L45/49))</f>
        <v>9.387755102040817</v>
      </c>
      <c r="N45" s="27">
        <v>8.5</v>
      </c>
      <c r="O45" s="28">
        <f>IF(N45="-",0,IF(N45&gt;-40,40*N45/10))</f>
        <v>34</v>
      </c>
      <c r="P45" s="27">
        <v>15.4</v>
      </c>
      <c r="Q45" s="28">
        <v>30.39</v>
      </c>
      <c r="R45" s="29">
        <f>M45+O45+Q45</f>
        <v>73.777755102040814</v>
      </c>
      <c r="S45" s="23">
        <v>100</v>
      </c>
      <c r="T45" s="30">
        <f t="shared" si="1"/>
        <v>0.7377775510204081</v>
      </c>
      <c r="U45" s="23" t="s">
        <v>1261</v>
      </c>
    </row>
    <row r="46" spans="1:21">
      <c r="A46" s="23">
        <v>41</v>
      </c>
      <c r="B46" s="23" t="s">
        <v>190</v>
      </c>
      <c r="C46" s="23" t="s">
        <v>191</v>
      </c>
      <c r="D46" s="23" t="s">
        <v>192</v>
      </c>
      <c r="E46" s="24" t="str">
        <f t="shared" si="2"/>
        <v>Б</v>
      </c>
      <c r="F46" s="24" t="str">
        <f t="shared" si="3"/>
        <v>П</v>
      </c>
      <c r="G46" s="24" t="str">
        <f t="shared" si="4"/>
        <v>А</v>
      </c>
      <c r="H46" s="23">
        <v>764202</v>
      </c>
      <c r="I46" s="25">
        <v>6</v>
      </c>
      <c r="J46" s="23" t="s">
        <v>193</v>
      </c>
      <c r="K46" s="26" t="s">
        <v>26</v>
      </c>
      <c r="L46" s="27">
        <v>19</v>
      </c>
      <c r="M46" s="28">
        <f>IF(L46="-",0,IF(L46&gt;-20,20*L46/49))</f>
        <v>7.7551020408163263</v>
      </c>
      <c r="N46" s="23">
        <v>8.3000000000000007</v>
      </c>
      <c r="O46" s="28">
        <f>IF(N46="-",0,IF(N46&gt;-40,40*N46/10))</f>
        <v>33.200000000000003</v>
      </c>
      <c r="P46" s="27">
        <v>11</v>
      </c>
      <c r="Q46" s="28">
        <v>32.729999999999997</v>
      </c>
      <c r="R46" s="29">
        <f>M46+O46+Q46</f>
        <v>73.685102040816332</v>
      </c>
      <c r="S46" s="23">
        <v>100</v>
      </c>
      <c r="T46" s="30">
        <f t="shared" si="1"/>
        <v>0.7368510204081633</v>
      </c>
      <c r="U46" s="23" t="s">
        <v>1261</v>
      </c>
    </row>
    <row r="47" spans="1:21">
      <c r="A47" s="23">
        <v>42</v>
      </c>
      <c r="B47" s="31" t="s">
        <v>194</v>
      </c>
      <c r="C47" s="23" t="s">
        <v>75</v>
      </c>
      <c r="D47" s="23" t="s">
        <v>195</v>
      </c>
      <c r="E47" s="24" t="str">
        <f t="shared" si="2"/>
        <v>Н</v>
      </c>
      <c r="F47" s="24" t="str">
        <f t="shared" si="3"/>
        <v>Д</v>
      </c>
      <c r="G47" s="24" t="str">
        <f t="shared" si="4"/>
        <v>Д</v>
      </c>
      <c r="H47" s="26">
        <v>764202</v>
      </c>
      <c r="I47" s="25">
        <v>6</v>
      </c>
      <c r="J47" s="23" t="s">
        <v>196</v>
      </c>
      <c r="K47" s="26" t="s">
        <v>26</v>
      </c>
      <c r="L47" s="27">
        <v>26.5</v>
      </c>
      <c r="M47" s="28">
        <f>IF(L47="-",0,IF(L47&gt;-20,20*L47/49))</f>
        <v>10.816326530612244</v>
      </c>
      <c r="N47" s="27">
        <v>8.1999999999999993</v>
      </c>
      <c r="O47" s="28">
        <f>IF(N47="-",0,IF(N47&gt;-40,40*N47/10))</f>
        <v>32.799999999999997</v>
      </c>
      <c r="P47" s="27">
        <v>12</v>
      </c>
      <c r="Q47" s="28">
        <v>30</v>
      </c>
      <c r="R47" s="29">
        <f>M47+O47+Q47</f>
        <v>73.616326530612241</v>
      </c>
      <c r="S47" s="23">
        <v>100</v>
      </c>
      <c r="T47" s="30">
        <f t="shared" si="1"/>
        <v>0.73616326530612242</v>
      </c>
      <c r="U47" s="23" t="s">
        <v>1261</v>
      </c>
    </row>
    <row r="48" spans="1:21">
      <c r="A48" s="23">
        <v>43</v>
      </c>
      <c r="B48" s="23" t="s">
        <v>218</v>
      </c>
      <c r="C48" s="23" t="s">
        <v>219</v>
      </c>
      <c r="D48" s="23" t="s">
        <v>220</v>
      </c>
      <c r="E48" s="24" t="str">
        <f t="shared" si="2"/>
        <v>П</v>
      </c>
      <c r="F48" s="24" t="str">
        <f t="shared" si="3"/>
        <v>А</v>
      </c>
      <c r="G48" s="24" t="str">
        <f t="shared" si="4"/>
        <v>Е</v>
      </c>
      <c r="H48" s="23">
        <v>764202</v>
      </c>
      <c r="I48" s="25">
        <v>6</v>
      </c>
      <c r="J48" s="23" t="s">
        <v>221</v>
      </c>
      <c r="K48" s="26" t="s">
        <v>26</v>
      </c>
      <c r="L48" s="27">
        <v>19.5</v>
      </c>
      <c r="M48" s="28">
        <f>IF(L48="-",0,IF(L48&gt;-20,20*L48/49))</f>
        <v>7.9591836734693882</v>
      </c>
      <c r="N48" s="27">
        <v>8.1999999999999993</v>
      </c>
      <c r="O48" s="28">
        <f>IF(N48="-",0,IF(N48&gt;-40,40*N48/10))</f>
        <v>32.799999999999997</v>
      </c>
      <c r="P48" s="27">
        <v>11</v>
      </c>
      <c r="Q48" s="28">
        <v>32.729999999999997</v>
      </c>
      <c r="R48" s="29">
        <f>M48+O48+Q48</f>
        <v>73.489183673469384</v>
      </c>
      <c r="S48" s="23">
        <v>100</v>
      </c>
      <c r="T48" s="30">
        <f t="shared" si="1"/>
        <v>0.73489183673469383</v>
      </c>
      <c r="U48" s="23" t="s">
        <v>1261</v>
      </c>
    </row>
    <row r="49" spans="1:21">
      <c r="A49" s="23">
        <v>44</v>
      </c>
      <c r="B49" s="23" t="s">
        <v>227</v>
      </c>
      <c r="C49" s="23" t="s">
        <v>228</v>
      </c>
      <c r="D49" s="23" t="s">
        <v>195</v>
      </c>
      <c r="E49" s="24" t="str">
        <f t="shared" si="2"/>
        <v>Б</v>
      </c>
      <c r="F49" s="24" t="str">
        <f t="shared" si="3"/>
        <v>У</v>
      </c>
      <c r="G49" s="24" t="str">
        <f t="shared" si="4"/>
        <v>Д</v>
      </c>
      <c r="H49" s="23">
        <v>764202</v>
      </c>
      <c r="I49" s="25">
        <v>5</v>
      </c>
      <c r="J49" s="23" t="s">
        <v>229</v>
      </c>
      <c r="K49" s="26" t="s">
        <v>26</v>
      </c>
      <c r="L49" s="27">
        <v>18</v>
      </c>
      <c r="M49" s="28">
        <f>IF(L49="-",0,IF(L49&gt;-20,20*L49/49))</f>
        <v>7.3469387755102042</v>
      </c>
      <c r="N49" s="27">
        <v>8.3000000000000007</v>
      </c>
      <c r="O49" s="28">
        <f>IF(N49="-",0,IF(N49&gt;-40,40*N49/10))</f>
        <v>33.200000000000003</v>
      </c>
      <c r="P49" s="27">
        <v>11</v>
      </c>
      <c r="Q49" s="28">
        <v>32.729999999999997</v>
      </c>
      <c r="R49" s="29">
        <f>M49+O49+Q49</f>
        <v>73.276938775510203</v>
      </c>
      <c r="S49" s="23">
        <v>100</v>
      </c>
      <c r="T49" s="30">
        <f t="shared" si="1"/>
        <v>0.73276938775510203</v>
      </c>
      <c r="U49" s="23" t="s">
        <v>1261</v>
      </c>
    </row>
    <row r="50" spans="1:21">
      <c r="A50" s="23">
        <v>45</v>
      </c>
      <c r="B50" s="23" t="s">
        <v>861</v>
      </c>
      <c r="C50" s="23" t="s">
        <v>501</v>
      </c>
      <c r="D50" s="23" t="s">
        <v>123</v>
      </c>
      <c r="E50" s="24" t="str">
        <f t="shared" si="2"/>
        <v>К</v>
      </c>
      <c r="F50" s="24" t="str">
        <f t="shared" si="3"/>
        <v>М</v>
      </c>
      <c r="G50" s="24" t="str">
        <f t="shared" si="4"/>
        <v>В</v>
      </c>
      <c r="H50" s="23">
        <v>760184</v>
      </c>
      <c r="I50" s="25">
        <v>5</v>
      </c>
      <c r="J50" s="23" t="s">
        <v>862</v>
      </c>
      <c r="K50" s="26" t="s">
        <v>26</v>
      </c>
      <c r="L50" s="27">
        <v>17.5</v>
      </c>
      <c r="M50" s="28">
        <f>IF(L50="-",0,IF(L50&gt;-20,20*L50/34))</f>
        <v>10.294117647058824</v>
      </c>
      <c r="N50" s="27">
        <v>6.7</v>
      </c>
      <c r="O50" s="28">
        <f>IF(N50="-",0,IF(N50&gt;-40,40*N50/10))</f>
        <v>26.8</v>
      </c>
      <c r="P50" s="27">
        <v>13</v>
      </c>
      <c r="Q50" s="28">
        <v>36</v>
      </c>
      <c r="R50" s="29">
        <f>M50+O50+Q50</f>
        <v>73.094117647058823</v>
      </c>
      <c r="S50" s="23">
        <v>100</v>
      </c>
      <c r="T50" s="30">
        <f t="shared" si="1"/>
        <v>0.73094117647058821</v>
      </c>
      <c r="U50" s="23" t="s">
        <v>1261</v>
      </c>
    </row>
    <row r="51" spans="1:21">
      <c r="A51" s="23">
        <v>46</v>
      </c>
      <c r="B51" s="23" t="s">
        <v>35</v>
      </c>
      <c r="C51" s="23" t="s">
        <v>36</v>
      </c>
      <c r="D51" s="23" t="s">
        <v>37</v>
      </c>
      <c r="E51" s="24" t="str">
        <f t="shared" si="2"/>
        <v>П</v>
      </c>
      <c r="F51" s="24" t="str">
        <f t="shared" si="3"/>
        <v>П</v>
      </c>
      <c r="G51" s="24" t="str">
        <f t="shared" si="4"/>
        <v>Р</v>
      </c>
      <c r="H51" s="23">
        <v>760189</v>
      </c>
      <c r="I51" s="25">
        <v>5</v>
      </c>
      <c r="J51" s="23" t="s">
        <v>38</v>
      </c>
      <c r="K51" s="26" t="s">
        <v>26</v>
      </c>
      <c r="L51" s="27">
        <v>29</v>
      </c>
      <c r="M51" s="28">
        <f>IF(L51="-",0,IF(L51&gt;-20,20*L51/49))</f>
        <v>11.836734693877551</v>
      </c>
      <c r="N51" s="27">
        <v>7.5</v>
      </c>
      <c r="O51" s="28">
        <f>IF(N51="-",0,IF(N51&gt;-40,40*N51/10))</f>
        <v>30</v>
      </c>
      <c r="P51" s="23">
        <v>20</v>
      </c>
      <c r="Q51" s="28">
        <v>31.2</v>
      </c>
      <c r="R51" s="29">
        <f>M51+O51+Q51</f>
        <v>73.036734693877548</v>
      </c>
      <c r="S51" s="23">
        <v>100</v>
      </c>
      <c r="T51" s="30">
        <f t="shared" si="1"/>
        <v>0.73036734693877547</v>
      </c>
      <c r="U51" s="23" t="s">
        <v>1261</v>
      </c>
    </row>
    <row r="52" spans="1:21">
      <c r="A52" s="23">
        <v>47</v>
      </c>
      <c r="B52" s="23" t="s">
        <v>863</v>
      </c>
      <c r="C52" s="23" t="s">
        <v>864</v>
      </c>
      <c r="D52" s="23" t="s">
        <v>865</v>
      </c>
      <c r="E52" s="24" t="str">
        <f t="shared" si="2"/>
        <v>К</v>
      </c>
      <c r="F52" s="24" t="str">
        <f t="shared" si="3"/>
        <v>Я</v>
      </c>
      <c r="G52" s="24" t="str">
        <f t="shared" si="4"/>
        <v>В</v>
      </c>
      <c r="H52" s="23">
        <v>760184</v>
      </c>
      <c r="I52" s="25">
        <v>5</v>
      </c>
      <c r="J52" s="23" t="s">
        <v>866</v>
      </c>
      <c r="K52" s="26" t="s">
        <v>26</v>
      </c>
      <c r="L52" s="27">
        <v>20</v>
      </c>
      <c r="M52" s="28">
        <f>IF(L52="-",0,IF(L52&gt;-20,20*L52/49))</f>
        <v>8.1632653061224492</v>
      </c>
      <c r="N52" s="23">
        <v>6.4</v>
      </c>
      <c r="O52" s="28">
        <f>IF(N52="-",0,IF(N52&gt;-40,40*N52/10))</f>
        <v>25.6</v>
      </c>
      <c r="P52" s="27">
        <v>12</v>
      </c>
      <c r="Q52" s="28">
        <v>39</v>
      </c>
      <c r="R52" s="29">
        <f>M52+O52+Q52</f>
        <v>72.763265306122449</v>
      </c>
      <c r="S52" s="23">
        <v>100</v>
      </c>
      <c r="T52" s="30">
        <f t="shared" si="1"/>
        <v>0.72763265306122449</v>
      </c>
      <c r="U52" s="23" t="s">
        <v>1261</v>
      </c>
    </row>
    <row r="53" spans="1:21">
      <c r="A53" s="23">
        <v>48</v>
      </c>
      <c r="B53" s="23" t="s">
        <v>211</v>
      </c>
      <c r="C53" s="23" t="s">
        <v>212</v>
      </c>
      <c r="D53" s="23" t="s">
        <v>213</v>
      </c>
      <c r="E53" s="24" t="str">
        <f t="shared" si="2"/>
        <v>Ж</v>
      </c>
      <c r="F53" s="24" t="str">
        <f t="shared" si="3"/>
        <v>В</v>
      </c>
      <c r="G53" s="24" t="str">
        <f t="shared" si="4"/>
        <v>М</v>
      </c>
      <c r="H53" s="23">
        <v>764202</v>
      </c>
      <c r="I53" s="25">
        <v>5</v>
      </c>
      <c r="J53" s="23" t="s">
        <v>214</v>
      </c>
      <c r="K53" s="26" t="s">
        <v>26</v>
      </c>
      <c r="L53" s="27">
        <v>25</v>
      </c>
      <c r="M53" s="28">
        <f>IF(L53="-",0,IF(L53&gt;-20,20*L53/49))</f>
        <v>10.204081632653061</v>
      </c>
      <c r="N53" s="27">
        <v>8.1</v>
      </c>
      <c r="O53" s="28">
        <f>IF(N53="-",0,IF(N53&gt;-40,40*N53/10))</f>
        <v>32.4</v>
      </c>
      <c r="P53" s="27">
        <v>12</v>
      </c>
      <c r="Q53" s="28">
        <v>30</v>
      </c>
      <c r="R53" s="29">
        <f>M53+O53+Q53</f>
        <v>72.604081632653063</v>
      </c>
      <c r="S53" s="23">
        <v>100</v>
      </c>
      <c r="T53" s="30">
        <f t="shared" si="1"/>
        <v>0.72604081632653061</v>
      </c>
      <c r="U53" s="23" t="s">
        <v>1261</v>
      </c>
    </row>
    <row r="54" spans="1:21">
      <c r="A54" s="23">
        <v>49</v>
      </c>
      <c r="B54" s="23" t="s">
        <v>872</v>
      </c>
      <c r="C54" s="23" t="s">
        <v>582</v>
      </c>
      <c r="D54" s="23" t="s">
        <v>116</v>
      </c>
      <c r="E54" s="24" t="str">
        <f t="shared" si="2"/>
        <v>А</v>
      </c>
      <c r="F54" s="24" t="str">
        <f t="shared" si="3"/>
        <v>В</v>
      </c>
      <c r="G54" s="24" t="str">
        <f t="shared" si="4"/>
        <v>С</v>
      </c>
      <c r="H54" s="23">
        <v>760184</v>
      </c>
      <c r="I54" s="25">
        <v>6</v>
      </c>
      <c r="J54" s="23" t="s">
        <v>873</v>
      </c>
      <c r="K54" s="26" t="s">
        <v>26</v>
      </c>
      <c r="L54" s="27">
        <v>31</v>
      </c>
      <c r="M54" s="28">
        <f>IF(L54="-",0,IF(L54&gt;-20,20*L54/49))</f>
        <v>12.653061224489797</v>
      </c>
      <c r="N54" s="27">
        <v>8.8000000000000007</v>
      </c>
      <c r="O54" s="28">
        <f>IF(N54="-",0,IF(N54&gt;-40,40*N54/10))</f>
        <v>35.200000000000003</v>
      </c>
      <c r="P54" s="27">
        <v>19</v>
      </c>
      <c r="Q54" s="28">
        <v>24.63</v>
      </c>
      <c r="R54" s="29">
        <f>M54+O54+Q54</f>
        <v>72.483061224489802</v>
      </c>
      <c r="S54" s="23">
        <v>100</v>
      </c>
      <c r="T54" s="30">
        <f t="shared" si="1"/>
        <v>0.72483061224489798</v>
      </c>
      <c r="U54" s="23" t="s">
        <v>1261</v>
      </c>
    </row>
    <row r="55" spans="1:21">
      <c r="A55" s="23">
        <v>50</v>
      </c>
      <c r="B55" s="23" t="s">
        <v>215</v>
      </c>
      <c r="C55" s="23" t="s">
        <v>216</v>
      </c>
      <c r="D55" s="23" t="s">
        <v>195</v>
      </c>
      <c r="E55" s="24" t="str">
        <f t="shared" si="2"/>
        <v>Ф</v>
      </c>
      <c r="F55" s="24" t="str">
        <f t="shared" si="3"/>
        <v>А</v>
      </c>
      <c r="G55" s="24" t="str">
        <f t="shared" si="4"/>
        <v>Д</v>
      </c>
      <c r="H55" s="23">
        <v>764202</v>
      </c>
      <c r="I55" s="25">
        <v>6</v>
      </c>
      <c r="J55" s="23" t="s">
        <v>217</v>
      </c>
      <c r="K55" s="26" t="s">
        <v>26</v>
      </c>
      <c r="L55" s="27">
        <v>21.5</v>
      </c>
      <c r="M55" s="28">
        <f>IF(L55="-",0,IF(L55&gt;-20,20*L55/49))</f>
        <v>8.7755102040816322</v>
      </c>
      <c r="N55" s="27">
        <v>8.3000000000000007</v>
      </c>
      <c r="O55" s="28">
        <f>IF(N55="-",0,IF(N55&gt;-40,40*N55/10))</f>
        <v>33.200000000000003</v>
      </c>
      <c r="P55" s="27">
        <v>12</v>
      </c>
      <c r="Q55" s="28">
        <v>30.3</v>
      </c>
      <c r="R55" s="29">
        <f>M55+O55+Q55</f>
        <v>72.275510204081641</v>
      </c>
      <c r="S55" s="23">
        <v>100</v>
      </c>
      <c r="T55" s="30">
        <f t="shared" si="1"/>
        <v>0.72275510204081639</v>
      </c>
      <c r="U55" s="23" t="s">
        <v>1261</v>
      </c>
    </row>
    <row r="56" spans="1:21">
      <c r="A56" s="23">
        <v>51</v>
      </c>
      <c r="B56" s="37" t="s">
        <v>618</v>
      </c>
      <c r="C56" s="37" t="s">
        <v>132</v>
      </c>
      <c r="D56" s="37" t="s">
        <v>116</v>
      </c>
      <c r="E56" s="24" t="str">
        <f t="shared" si="2"/>
        <v>К</v>
      </c>
      <c r="F56" s="24" t="str">
        <f t="shared" si="3"/>
        <v>Е</v>
      </c>
      <c r="G56" s="24" t="str">
        <f t="shared" si="4"/>
        <v>С</v>
      </c>
      <c r="H56" s="26">
        <v>760188</v>
      </c>
      <c r="I56" s="25">
        <v>6</v>
      </c>
      <c r="J56" s="23">
        <v>604</v>
      </c>
      <c r="K56" s="26" t="s">
        <v>26</v>
      </c>
      <c r="L56" s="27">
        <v>16</v>
      </c>
      <c r="M56" s="28">
        <f>IF(L56="-",0,IF(L56&gt;-20,20*L56/49))</f>
        <v>6.5306122448979593</v>
      </c>
      <c r="N56" s="27">
        <v>9.1999999999999993</v>
      </c>
      <c r="O56" s="28">
        <f>IF(N56="-",0,IF(N56&gt;-40,40*N56/10))</f>
        <v>36.799999999999997</v>
      </c>
      <c r="P56" s="27">
        <v>14.9</v>
      </c>
      <c r="Q56" s="28">
        <v>28.46</v>
      </c>
      <c r="R56" s="29">
        <f>M56+O56+Q56</f>
        <v>71.790612244897957</v>
      </c>
      <c r="S56" s="23">
        <v>100</v>
      </c>
      <c r="T56" s="30">
        <f t="shared" si="1"/>
        <v>0.71790612244897956</v>
      </c>
      <c r="U56" s="23" t="s">
        <v>1261</v>
      </c>
    </row>
    <row r="57" spans="1:21">
      <c r="A57" s="23">
        <v>52</v>
      </c>
      <c r="B57" s="71" t="s">
        <v>445</v>
      </c>
      <c r="C57" s="71" t="s">
        <v>446</v>
      </c>
      <c r="D57" s="71" t="s">
        <v>41</v>
      </c>
      <c r="E57" s="24" t="str">
        <f t="shared" si="2"/>
        <v>К</v>
      </c>
      <c r="F57" s="24" t="str">
        <f t="shared" si="3"/>
        <v>С</v>
      </c>
      <c r="G57" s="24" t="str">
        <f t="shared" si="4"/>
        <v>В</v>
      </c>
      <c r="H57" s="37">
        <v>764204</v>
      </c>
      <c r="I57" s="71">
        <v>6</v>
      </c>
      <c r="J57" s="71" t="s">
        <v>221</v>
      </c>
      <c r="K57" s="26" t="s">
        <v>26</v>
      </c>
      <c r="L57" s="27">
        <v>26</v>
      </c>
      <c r="M57" s="28">
        <f>IF(L57="-",0,IF(L57&gt;-20,20*L57/34))</f>
        <v>15.294117647058824</v>
      </c>
      <c r="N57" s="27">
        <v>6.6</v>
      </c>
      <c r="O57" s="28">
        <f>IF(N57="-",0,IF(N57&gt;-40,40*N57/10))</f>
        <v>26.4</v>
      </c>
      <c r="P57" s="27">
        <v>15.21</v>
      </c>
      <c r="Q57" s="28">
        <v>30.03</v>
      </c>
      <c r="R57" s="29">
        <f>M57+O57+Q57</f>
        <v>71.724117647058819</v>
      </c>
      <c r="S57" s="23">
        <v>100</v>
      </c>
      <c r="T57" s="30">
        <f t="shared" si="1"/>
        <v>0.71724117647058816</v>
      </c>
      <c r="U57" s="23" t="s">
        <v>1261</v>
      </c>
    </row>
    <row r="58" spans="1:21">
      <c r="A58" s="23">
        <v>53</v>
      </c>
      <c r="B58" s="33" t="s">
        <v>1055</v>
      </c>
      <c r="C58" s="33" t="s">
        <v>968</v>
      </c>
      <c r="D58" s="33" t="s">
        <v>37</v>
      </c>
      <c r="E58" s="24" t="str">
        <f t="shared" si="2"/>
        <v>К</v>
      </c>
      <c r="F58" s="24" t="str">
        <f t="shared" si="3"/>
        <v>В</v>
      </c>
      <c r="G58" s="24" t="str">
        <f t="shared" si="4"/>
        <v>Р</v>
      </c>
      <c r="H58" s="26" t="s">
        <v>1049</v>
      </c>
      <c r="I58" s="23">
        <v>6</v>
      </c>
      <c r="J58" s="26" t="s">
        <v>1056</v>
      </c>
      <c r="K58" s="47" t="s">
        <v>26</v>
      </c>
      <c r="L58" s="34">
        <v>11</v>
      </c>
      <c r="M58" s="51">
        <v>6.47</v>
      </c>
      <c r="N58" s="34">
        <v>7.5</v>
      </c>
      <c r="O58" s="51">
        <f>IF(N58="-",0,IF(N58&gt;-40,40*N58/10))</f>
        <v>30</v>
      </c>
      <c r="P58" s="34">
        <v>15</v>
      </c>
      <c r="Q58" s="28">
        <f>40*13/P58</f>
        <v>34.666666666666664</v>
      </c>
      <c r="R58" s="29">
        <f>SUM(M58,O58,Q58)</f>
        <v>71.136666666666656</v>
      </c>
      <c r="S58" s="23">
        <v>100</v>
      </c>
      <c r="T58" s="30">
        <f t="shared" si="1"/>
        <v>0.71136666666666659</v>
      </c>
      <c r="U58" s="23" t="s">
        <v>1261</v>
      </c>
    </row>
    <row r="59" spans="1:21">
      <c r="A59" s="23">
        <v>54</v>
      </c>
      <c r="B59" s="33" t="s">
        <v>230</v>
      </c>
      <c r="C59" s="33" t="s">
        <v>231</v>
      </c>
      <c r="D59" s="33" t="s">
        <v>223</v>
      </c>
      <c r="E59" s="24" t="str">
        <f t="shared" si="2"/>
        <v>М</v>
      </c>
      <c r="F59" s="24" t="str">
        <f t="shared" si="3"/>
        <v>К</v>
      </c>
      <c r="G59" s="24" t="str">
        <f t="shared" si="4"/>
        <v>А</v>
      </c>
      <c r="H59" s="26">
        <v>764202</v>
      </c>
      <c r="I59" s="25">
        <v>5</v>
      </c>
      <c r="J59" s="23" t="s">
        <v>232</v>
      </c>
      <c r="K59" s="26" t="s">
        <v>26</v>
      </c>
      <c r="L59" s="27">
        <v>13</v>
      </c>
      <c r="M59" s="28">
        <f>IF(L59="-",0,IF(L59&gt;-20,20*L59/49))</f>
        <v>5.3061224489795915</v>
      </c>
      <c r="N59" s="27">
        <v>8</v>
      </c>
      <c r="O59" s="28">
        <f>IF(N59="-",0,IF(N59&gt;-40,40*N59/10))</f>
        <v>32</v>
      </c>
      <c r="P59" s="34">
        <v>10.7</v>
      </c>
      <c r="Q59" s="28">
        <v>33.64</v>
      </c>
      <c r="R59" s="29">
        <f>M59+O59+Q59</f>
        <v>70.946122448979594</v>
      </c>
      <c r="S59" s="23">
        <v>100</v>
      </c>
      <c r="T59" s="30">
        <f t="shared" si="1"/>
        <v>0.70946122448979598</v>
      </c>
      <c r="U59" s="23" t="s">
        <v>1261</v>
      </c>
    </row>
    <row r="60" spans="1:21">
      <c r="A60" s="23">
        <v>55</v>
      </c>
      <c r="B60" s="23" t="s">
        <v>27</v>
      </c>
      <c r="C60" s="23" t="s">
        <v>28</v>
      </c>
      <c r="D60" s="23" t="s">
        <v>29</v>
      </c>
      <c r="E60" s="24" t="str">
        <f t="shared" si="2"/>
        <v>С</v>
      </c>
      <c r="F60" s="24" t="str">
        <f t="shared" si="3"/>
        <v>У</v>
      </c>
      <c r="G60" s="24" t="str">
        <f t="shared" si="4"/>
        <v>И</v>
      </c>
      <c r="H60" s="23">
        <v>760189</v>
      </c>
      <c r="I60" s="25">
        <v>6</v>
      </c>
      <c r="J60" s="23" t="s">
        <v>30</v>
      </c>
      <c r="K60" s="26" t="s">
        <v>26</v>
      </c>
      <c r="L60" s="27">
        <v>27</v>
      </c>
      <c r="M60" s="28">
        <f>IF(L60="-",0,IF(L60&gt;-20,20*L60/49))</f>
        <v>11.020408163265307</v>
      </c>
      <c r="N60" s="23">
        <v>7.5</v>
      </c>
      <c r="O60" s="28">
        <f>IF(N60="-",0,IF(N60&gt;-40,40*N60/10))</f>
        <v>30</v>
      </c>
      <c r="P60" s="27">
        <v>21</v>
      </c>
      <c r="Q60" s="28">
        <v>29.71</v>
      </c>
      <c r="R60" s="29">
        <f>M60+O60+Q60</f>
        <v>70.730408163265309</v>
      </c>
      <c r="S60" s="23">
        <v>100</v>
      </c>
      <c r="T60" s="30">
        <f t="shared" si="1"/>
        <v>0.70730408163265313</v>
      </c>
      <c r="U60" s="23" t="s">
        <v>1261</v>
      </c>
    </row>
    <row r="61" spans="1:21">
      <c r="A61" s="23">
        <v>56</v>
      </c>
      <c r="B61" s="31" t="s">
        <v>31</v>
      </c>
      <c r="C61" s="23" t="s">
        <v>32</v>
      </c>
      <c r="D61" s="23" t="s">
        <v>33</v>
      </c>
      <c r="E61" s="24" t="str">
        <f t="shared" si="2"/>
        <v>Б</v>
      </c>
      <c r="F61" s="24" t="str">
        <f t="shared" si="3"/>
        <v>А</v>
      </c>
      <c r="G61" s="24" t="str">
        <f t="shared" si="4"/>
        <v>И</v>
      </c>
      <c r="H61" s="26">
        <v>760189</v>
      </c>
      <c r="I61" s="25">
        <v>5</v>
      </c>
      <c r="J61" s="23" t="s">
        <v>34</v>
      </c>
      <c r="K61" s="26" t="s">
        <v>26</v>
      </c>
      <c r="L61" s="27">
        <v>25</v>
      </c>
      <c r="M61" s="28">
        <f>IF(L61="-",0,IF(L61&gt;-20,20*L61/49))</f>
        <v>10.204081632653061</v>
      </c>
      <c r="N61" s="27">
        <v>8</v>
      </c>
      <c r="O61" s="28">
        <f>IF(N61="-",0,IF(N61&gt;-40,40*N61/10))</f>
        <v>32</v>
      </c>
      <c r="P61" s="27">
        <v>22</v>
      </c>
      <c r="Q61" s="28">
        <v>28.36</v>
      </c>
      <c r="R61" s="29">
        <f>M61+O61+Q61</f>
        <v>70.564081632653057</v>
      </c>
      <c r="S61" s="23">
        <v>100</v>
      </c>
      <c r="T61" s="30">
        <f t="shared" si="1"/>
        <v>0.70564081632653053</v>
      </c>
      <c r="U61" s="23" t="s">
        <v>1261</v>
      </c>
    </row>
    <row r="62" spans="1:21">
      <c r="A62" s="23">
        <v>57</v>
      </c>
      <c r="B62" s="23" t="s">
        <v>236</v>
      </c>
      <c r="C62" s="23" t="s">
        <v>231</v>
      </c>
      <c r="D62" s="23" t="s">
        <v>237</v>
      </c>
      <c r="E62" s="24" t="str">
        <f t="shared" si="2"/>
        <v>Н</v>
      </c>
      <c r="F62" s="24" t="str">
        <f t="shared" si="3"/>
        <v>К</v>
      </c>
      <c r="G62" s="24" t="str">
        <f t="shared" si="4"/>
        <v>В</v>
      </c>
      <c r="H62" s="23">
        <v>764202</v>
      </c>
      <c r="I62" s="25">
        <v>5</v>
      </c>
      <c r="J62" s="23" t="s">
        <v>238</v>
      </c>
      <c r="K62" s="26" t="s">
        <v>26</v>
      </c>
      <c r="L62" s="27">
        <v>18</v>
      </c>
      <c r="M62" s="28">
        <f>IF(L62="-",0,IF(L62&gt;-20,20*L62/49))</f>
        <v>7.3469387755102042</v>
      </c>
      <c r="N62" s="27">
        <v>7.5</v>
      </c>
      <c r="O62" s="28">
        <f>IF(N62="-",0,IF(N62&gt;-40,40*N62/10))</f>
        <v>30</v>
      </c>
      <c r="P62" s="27">
        <v>11</v>
      </c>
      <c r="Q62" s="28">
        <v>32.729999999999997</v>
      </c>
      <c r="R62" s="29">
        <f>M62+O62+Q62</f>
        <v>70.0769387755102</v>
      </c>
      <c r="S62" s="23">
        <v>100</v>
      </c>
      <c r="T62" s="30">
        <f t="shared" si="1"/>
        <v>0.700769387755102</v>
      </c>
      <c r="U62" s="23" t="s">
        <v>1261</v>
      </c>
    </row>
    <row r="63" spans="1:21">
      <c r="A63" s="23">
        <v>58</v>
      </c>
      <c r="B63" s="40" t="s">
        <v>1170</v>
      </c>
      <c r="C63" s="40" t="s">
        <v>638</v>
      </c>
      <c r="D63" s="40" t="s">
        <v>1171</v>
      </c>
      <c r="E63" s="24" t="str">
        <f t="shared" si="2"/>
        <v>Г</v>
      </c>
      <c r="F63" s="24" t="str">
        <f t="shared" si="3"/>
        <v>К</v>
      </c>
      <c r="G63" s="24" t="str">
        <f t="shared" si="4"/>
        <v>В</v>
      </c>
      <c r="H63" s="40" t="s">
        <v>1172</v>
      </c>
      <c r="I63" s="1">
        <v>6</v>
      </c>
      <c r="J63" s="40" t="s">
        <v>1173</v>
      </c>
      <c r="K63" s="54" t="s">
        <v>26</v>
      </c>
      <c r="L63" s="43">
        <v>29</v>
      </c>
      <c r="M63" s="44">
        <f>IF(L63="-",0,IF(L63&gt;-20,20*L63/49))</f>
        <v>11.836734693877551</v>
      </c>
      <c r="N63" s="43">
        <v>6.5</v>
      </c>
      <c r="O63" s="44">
        <f>IF(N63="-",0,IF(N63&gt;-40,40*N63/10))</f>
        <v>26</v>
      </c>
      <c r="P63" s="40">
        <v>29.4</v>
      </c>
      <c r="Q63" s="44">
        <v>32.24</v>
      </c>
      <c r="R63" s="55">
        <f>M63+O63+Q63</f>
        <v>70.076734693877555</v>
      </c>
      <c r="S63" s="40">
        <v>100</v>
      </c>
      <c r="T63" s="30">
        <f t="shared" si="1"/>
        <v>0.70076734693877551</v>
      </c>
      <c r="U63" s="23" t="s">
        <v>1261</v>
      </c>
    </row>
    <row r="64" spans="1:21">
      <c r="A64" s="23">
        <v>59</v>
      </c>
      <c r="B64" s="40" t="s">
        <v>1176</v>
      </c>
      <c r="C64" s="40" t="s">
        <v>1177</v>
      </c>
      <c r="D64" s="40" t="s">
        <v>123</v>
      </c>
      <c r="E64" s="24" t="str">
        <f t="shared" si="2"/>
        <v>Л</v>
      </c>
      <c r="F64" s="24" t="str">
        <f t="shared" si="3"/>
        <v>А</v>
      </c>
      <c r="G64" s="24" t="str">
        <f t="shared" si="4"/>
        <v>В</v>
      </c>
      <c r="H64" s="40" t="s">
        <v>1161</v>
      </c>
      <c r="I64" s="1">
        <v>5</v>
      </c>
      <c r="J64" s="40" t="s">
        <v>1178</v>
      </c>
      <c r="K64" s="54" t="s">
        <v>26</v>
      </c>
      <c r="L64" s="43">
        <v>24</v>
      </c>
      <c r="M64" s="44">
        <f>IF(L64="-",0,IF(L64&gt;-20,20*L64/49))</f>
        <v>9.795918367346939</v>
      </c>
      <c r="N64" s="43">
        <v>6.5</v>
      </c>
      <c r="O64" s="44">
        <f>IF(N64="-",0,IF(N64&gt;-40,40*N64/10))</f>
        <v>26</v>
      </c>
      <c r="P64" s="43">
        <v>28.6</v>
      </c>
      <c r="Q64" s="44">
        <v>33.15</v>
      </c>
      <c r="R64" s="55">
        <f>M64+O64+Q64</f>
        <v>68.945918367346934</v>
      </c>
      <c r="S64" s="40">
        <v>100</v>
      </c>
      <c r="T64" s="30">
        <f t="shared" si="1"/>
        <v>0.68945918367346937</v>
      </c>
      <c r="U64" s="23" t="s">
        <v>1261</v>
      </c>
    </row>
    <row r="65" spans="1:21">
      <c r="A65" s="23">
        <v>60</v>
      </c>
      <c r="B65" s="46" t="s">
        <v>867</v>
      </c>
      <c r="C65" s="40" t="s">
        <v>868</v>
      </c>
      <c r="D65" s="40" t="s">
        <v>420</v>
      </c>
      <c r="E65" s="24" t="str">
        <f t="shared" si="2"/>
        <v>Х</v>
      </c>
      <c r="F65" s="24" t="str">
        <f t="shared" si="3"/>
        <v>Н</v>
      </c>
      <c r="G65" s="24" t="str">
        <f t="shared" si="4"/>
        <v>Е</v>
      </c>
      <c r="H65" s="42">
        <v>760184</v>
      </c>
      <c r="I65" s="1">
        <v>5</v>
      </c>
      <c r="J65" s="40" t="s">
        <v>869</v>
      </c>
      <c r="K65" s="42" t="s">
        <v>26</v>
      </c>
      <c r="L65" s="43">
        <v>13</v>
      </c>
      <c r="M65" s="44">
        <f>IF(L65="-",0,IF(L65&gt;-20,20*L65/49))</f>
        <v>5.3061224489795915</v>
      </c>
      <c r="N65" s="43">
        <v>6.9</v>
      </c>
      <c r="O65" s="44">
        <f>IF(N65="-",0,IF(N65&gt;-40,40*N65/10))</f>
        <v>27.6</v>
      </c>
      <c r="P65" s="43">
        <v>13</v>
      </c>
      <c r="Q65" s="44">
        <v>36</v>
      </c>
      <c r="R65" s="45">
        <f>M65+O65+Q65</f>
        <v>68.906122448979602</v>
      </c>
      <c r="S65" s="40">
        <v>100</v>
      </c>
      <c r="T65" s="30">
        <f t="shared" si="1"/>
        <v>0.68906122448979601</v>
      </c>
      <c r="U65" s="23" t="s">
        <v>1261</v>
      </c>
    </row>
    <row r="66" spans="1:21">
      <c r="A66" s="23">
        <v>61</v>
      </c>
      <c r="B66" s="73" t="s">
        <v>610</v>
      </c>
      <c r="C66" s="73" t="s">
        <v>36</v>
      </c>
      <c r="D66" s="73" t="s">
        <v>119</v>
      </c>
      <c r="E66" s="24" t="str">
        <f t="shared" si="2"/>
        <v>К</v>
      </c>
      <c r="F66" s="24" t="str">
        <f t="shared" si="3"/>
        <v>П</v>
      </c>
      <c r="G66" s="24" t="str">
        <f t="shared" si="4"/>
        <v>А</v>
      </c>
      <c r="H66" s="42">
        <v>760188</v>
      </c>
      <c r="I66" s="1">
        <v>5</v>
      </c>
      <c r="J66" s="40">
        <v>508</v>
      </c>
      <c r="K66" s="42" t="s">
        <v>26</v>
      </c>
      <c r="L66" s="43">
        <v>20</v>
      </c>
      <c r="M66" s="44">
        <f>IF(L66="-",0,IF(L66&gt;-20,20*L66/49))</f>
        <v>8.1632653061224492</v>
      </c>
      <c r="N66" s="43">
        <v>8.8000000000000007</v>
      </c>
      <c r="O66" s="44">
        <f>IF(N66="-",0,IF(N66&gt;-40,40*N66/10))</f>
        <v>35.200000000000003</v>
      </c>
      <c r="P66" s="40">
        <v>16.899999999999999</v>
      </c>
      <c r="Q66" s="44">
        <v>25.09</v>
      </c>
      <c r="R66" s="45">
        <f>M66+O66+Q66</f>
        <v>68.453265306122447</v>
      </c>
      <c r="S66" s="40">
        <v>100</v>
      </c>
      <c r="T66" s="30">
        <f t="shared" si="1"/>
        <v>0.68453265306122446</v>
      </c>
      <c r="U66" s="23" t="s">
        <v>1261</v>
      </c>
    </row>
    <row r="67" spans="1:21">
      <c r="A67" s="23">
        <v>62</v>
      </c>
      <c r="B67" s="46" t="s">
        <v>1167</v>
      </c>
      <c r="C67" s="40" t="s">
        <v>631</v>
      </c>
      <c r="D67" s="40" t="s">
        <v>1168</v>
      </c>
      <c r="E67" s="24" t="str">
        <f t="shared" si="2"/>
        <v>В</v>
      </c>
      <c r="F67" s="24" t="str">
        <f t="shared" si="3"/>
        <v>А</v>
      </c>
      <c r="G67" s="24" t="str">
        <f t="shared" si="4"/>
        <v>Ф</v>
      </c>
      <c r="H67" s="23" t="s">
        <v>1161</v>
      </c>
      <c r="I67" s="25">
        <v>6</v>
      </c>
      <c r="J67" s="23" t="s">
        <v>1169</v>
      </c>
      <c r="K67" s="47" t="s">
        <v>26</v>
      </c>
      <c r="L67" s="27">
        <v>23</v>
      </c>
      <c r="M67" s="44">
        <f>IF(L67="-",0,IF(L67&gt;-20,20*L67/49))</f>
        <v>9.387755102040817</v>
      </c>
      <c r="N67" s="27">
        <v>6</v>
      </c>
      <c r="O67" s="44">
        <f>IF(N67="-",0,IF(N67&gt;-40,40*N67/10))</f>
        <v>24</v>
      </c>
      <c r="P67" s="27">
        <v>27.7</v>
      </c>
      <c r="Q67" s="28">
        <v>34.22</v>
      </c>
      <c r="R67" s="48">
        <f>M67+O67+Q67</f>
        <v>67.607755102040812</v>
      </c>
      <c r="S67" s="23">
        <v>100</v>
      </c>
      <c r="T67" s="30">
        <f t="shared" si="1"/>
        <v>0.67607755102040812</v>
      </c>
      <c r="U67" s="23" t="s">
        <v>1261</v>
      </c>
    </row>
    <row r="68" spans="1:21">
      <c r="A68" s="23">
        <v>63</v>
      </c>
      <c r="B68" s="23" t="s">
        <v>233</v>
      </c>
      <c r="C68" s="23" t="s">
        <v>234</v>
      </c>
      <c r="D68" s="23" t="s">
        <v>223</v>
      </c>
      <c r="E68" s="24" t="str">
        <f t="shared" si="2"/>
        <v>И</v>
      </c>
      <c r="F68" s="24" t="str">
        <f t="shared" si="3"/>
        <v>М</v>
      </c>
      <c r="G68" s="24" t="str">
        <f t="shared" si="4"/>
        <v>А</v>
      </c>
      <c r="H68" s="23">
        <v>764202</v>
      </c>
      <c r="I68" s="25">
        <v>5</v>
      </c>
      <c r="J68" s="23" t="s">
        <v>235</v>
      </c>
      <c r="K68" s="26" t="s">
        <v>26</v>
      </c>
      <c r="L68" s="27">
        <v>16</v>
      </c>
      <c r="M68" s="44">
        <f>IF(L68="-",0,IF(L68&gt;-20,20*L68/49))</f>
        <v>6.5306122448979593</v>
      </c>
      <c r="N68" s="27">
        <v>7.6</v>
      </c>
      <c r="O68" s="44">
        <f>IF(N68="-",0,IF(N68&gt;-40,40*N68/10))</f>
        <v>30.4</v>
      </c>
      <c r="P68" s="27">
        <v>12</v>
      </c>
      <c r="Q68" s="28">
        <v>30</v>
      </c>
      <c r="R68" s="29">
        <f>M68+O68+Q68</f>
        <v>66.930612244897958</v>
      </c>
      <c r="S68" s="23">
        <v>100</v>
      </c>
      <c r="T68" s="30">
        <f t="shared" si="1"/>
        <v>0.66930612244897958</v>
      </c>
      <c r="U68" s="23" t="s">
        <v>1261</v>
      </c>
    </row>
    <row r="69" spans="1:21">
      <c r="A69" s="23">
        <v>64</v>
      </c>
      <c r="B69" s="37" t="s">
        <v>615</v>
      </c>
      <c r="C69" s="37" t="s">
        <v>561</v>
      </c>
      <c r="D69" s="37" t="s">
        <v>616</v>
      </c>
      <c r="E69" s="24" t="str">
        <f t="shared" si="2"/>
        <v>Т</v>
      </c>
      <c r="F69" s="24" t="str">
        <f t="shared" si="3"/>
        <v>В</v>
      </c>
      <c r="G69" s="24" t="str">
        <f t="shared" si="4"/>
        <v>Я</v>
      </c>
      <c r="H69" s="26">
        <v>760188</v>
      </c>
      <c r="I69" s="25">
        <v>5</v>
      </c>
      <c r="J69" s="23">
        <v>505</v>
      </c>
      <c r="K69" s="26" t="s">
        <v>26</v>
      </c>
      <c r="L69" s="27">
        <v>15</v>
      </c>
      <c r="M69" s="28">
        <f>IF(L69="-",0,IF(L69&gt;-20,20*L69/49))</f>
        <v>6.1224489795918364</v>
      </c>
      <c r="N69" s="27">
        <v>9</v>
      </c>
      <c r="O69" s="28">
        <f>IF(N69="-",0,IF(N69&gt;-40,40*N69/10))</f>
        <v>36</v>
      </c>
      <c r="P69" s="23">
        <v>17.399999999999999</v>
      </c>
      <c r="Q69" s="28">
        <v>24.37</v>
      </c>
      <c r="R69" s="29">
        <f>M69+O69+Q69</f>
        <v>66.492448979591842</v>
      </c>
      <c r="S69" s="23">
        <v>100</v>
      </c>
      <c r="T69" s="30">
        <f t="shared" si="1"/>
        <v>0.66492448979591845</v>
      </c>
      <c r="U69" s="23" t="s">
        <v>1261</v>
      </c>
    </row>
    <row r="70" spans="1:21">
      <c r="A70" s="23">
        <v>65</v>
      </c>
      <c r="B70" s="23" t="s">
        <v>239</v>
      </c>
      <c r="C70" s="23" t="s">
        <v>240</v>
      </c>
      <c r="D70" s="23" t="s">
        <v>241</v>
      </c>
      <c r="E70" s="24" t="str">
        <f t="shared" si="2"/>
        <v>Ш</v>
      </c>
      <c r="F70" s="24" t="str">
        <f t="shared" si="3"/>
        <v>Д</v>
      </c>
      <c r="G70" s="24" t="str">
        <f t="shared" si="4"/>
        <v>П</v>
      </c>
      <c r="H70" s="23">
        <v>764202</v>
      </c>
      <c r="I70" s="25">
        <v>6</v>
      </c>
      <c r="J70" s="23" t="s">
        <v>242</v>
      </c>
      <c r="K70" s="26" t="s">
        <v>26</v>
      </c>
      <c r="L70" s="27">
        <v>11</v>
      </c>
      <c r="M70" s="28">
        <f>IF(L70="-",0,IF(L70&gt;-20,20*L70/49))</f>
        <v>4.4897959183673466</v>
      </c>
      <c r="N70" s="27">
        <v>8</v>
      </c>
      <c r="O70" s="28">
        <f>IF(N70="-",0,IF(N70&gt;-40,40*N70/10))</f>
        <v>32</v>
      </c>
      <c r="P70" s="27">
        <v>12</v>
      </c>
      <c r="Q70" s="28">
        <v>30</v>
      </c>
      <c r="R70" s="29">
        <f>M70+O70+Q70</f>
        <v>66.489795918367349</v>
      </c>
      <c r="S70" s="23">
        <v>100</v>
      </c>
      <c r="T70" s="30">
        <f t="shared" si="1"/>
        <v>0.66489795918367345</v>
      </c>
      <c r="U70" s="23" t="s">
        <v>1261</v>
      </c>
    </row>
    <row r="71" spans="1:21">
      <c r="A71" s="23">
        <v>66</v>
      </c>
      <c r="B71" s="31" t="s">
        <v>972</v>
      </c>
      <c r="C71" s="23" t="s">
        <v>882</v>
      </c>
      <c r="D71" s="23" t="s">
        <v>973</v>
      </c>
      <c r="E71" s="24" t="str">
        <f t="shared" ref="E71:E85" si="5">LEFT(B71,1)</f>
        <v>Ш</v>
      </c>
      <c r="F71" s="24" t="str">
        <f t="shared" ref="F71:F85" si="6">LEFT(C71,1)</f>
        <v>Л</v>
      </c>
      <c r="G71" s="24" t="str">
        <f t="shared" ref="G71:G85" si="7">LEFT(D71,1)</f>
        <v>А</v>
      </c>
      <c r="H71" s="26">
        <v>760245</v>
      </c>
      <c r="I71" s="25">
        <v>5</v>
      </c>
      <c r="J71" s="23" t="s">
        <v>974</v>
      </c>
      <c r="K71" s="26" t="s">
        <v>26</v>
      </c>
      <c r="L71" s="27">
        <v>16</v>
      </c>
      <c r="M71" s="28">
        <f>IF(L71="-",0,IF(L71&gt;-20,20*L71/49))</f>
        <v>6.5306122448979593</v>
      </c>
      <c r="N71" s="27">
        <v>8.5</v>
      </c>
      <c r="O71" s="28">
        <f>IF(N71="-",0,IF(N71&gt;-40,40*N71/10))</f>
        <v>34</v>
      </c>
      <c r="P71" s="27">
        <v>26.2</v>
      </c>
      <c r="Q71" s="28">
        <v>25.19</v>
      </c>
      <c r="R71" s="29">
        <f>M71+O71+Q71</f>
        <v>65.720612244897964</v>
      </c>
      <c r="S71" s="23">
        <v>100</v>
      </c>
      <c r="T71" s="30">
        <f t="shared" si="1"/>
        <v>0.65720612244897969</v>
      </c>
      <c r="U71" s="23" t="s">
        <v>1261</v>
      </c>
    </row>
    <row r="72" spans="1:21">
      <c r="A72" s="23">
        <v>67</v>
      </c>
      <c r="B72" s="23" t="s">
        <v>814</v>
      </c>
      <c r="C72" s="23" t="s">
        <v>411</v>
      </c>
      <c r="D72" s="23" t="s">
        <v>970</v>
      </c>
      <c r="E72" s="24" t="str">
        <f t="shared" si="5"/>
        <v>Б</v>
      </c>
      <c r="F72" s="24" t="str">
        <f t="shared" si="6"/>
        <v>А</v>
      </c>
      <c r="G72" s="24" t="str">
        <f t="shared" si="7"/>
        <v>А</v>
      </c>
      <c r="H72" s="23">
        <v>760245</v>
      </c>
      <c r="I72" s="25">
        <v>5</v>
      </c>
      <c r="J72" s="23" t="s">
        <v>971</v>
      </c>
      <c r="K72" s="26" t="s">
        <v>26</v>
      </c>
      <c r="L72" s="27">
        <v>14.5</v>
      </c>
      <c r="M72" s="28">
        <f>IF(L72="-",0,IF(L72&gt;-20,20*L72/49))</f>
        <v>5.9183673469387754</v>
      </c>
      <c r="N72" s="23">
        <v>6</v>
      </c>
      <c r="O72" s="28">
        <f>IF(N72="-",0,IF(N72&gt;-40,40*N72/10))</f>
        <v>24</v>
      </c>
      <c r="P72" s="27">
        <v>18.600000000000001</v>
      </c>
      <c r="Q72" s="28">
        <v>35.479999999999997</v>
      </c>
      <c r="R72" s="29">
        <f>M72+O72+Q72</f>
        <v>65.39836734693877</v>
      </c>
      <c r="S72" s="23">
        <v>100</v>
      </c>
      <c r="T72" s="30">
        <f t="shared" si="1"/>
        <v>0.65398367346938768</v>
      </c>
      <c r="U72" s="23" t="s">
        <v>1261</v>
      </c>
    </row>
    <row r="73" spans="1:21">
      <c r="A73" s="23">
        <v>68</v>
      </c>
      <c r="B73" s="53" t="s">
        <v>1059</v>
      </c>
      <c r="C73" s="53" t="s">
        <v>501</v>
      </c>
      <c r="D73" s="53" t="s">
        <v>976</v>
      </c>
      <c r="E73" s="24" t="str">
        <f t="shared" si="5"/>
        <v>Д</v>
      </c>
      <c r="F73" s="24" t="str">
        <f t="shared" si="6"/>
        <v>М</v>
      </c>
      <c r="G73" s="24" t="str">
        <f t="shared" si="7"/>
        <v>В</v>
      </c>
      <c r="H73" s="26" t="s">
        <v>1049</v>
      </c>
      <c r="I73" s="23">
        <v>6</v>
      </c>
      <c r="J73" s="52" t="s">
        <v>1060</v>
      </c>
      <c r="K73" s="47" t="s">
        <v>26</v>
      </c>
      <c r="L73" s="23">
        <v>13.5</v>
      </c>
      <c r="M73" s="51">
        <v>7.94</v>
      </c>
      <c r="N73" s="27">
        <v>6.5</v>
      </c>
      <c r="O73" s="51">
        <f>IF(N73="-",0,IF(N73&gt;-40,40*N73/10))</f>
        <v>26</v>
      </c>
      <c r="P73" s="27">
        <v>18</v>
      </c>
      <c r="Q73" s="28">
        <f>40*13/P73</f>
        <v>28.888888888888889</v>
      </c>
      <c r="R73" s="29">
        <f>SUM(M73,O73,Q73)</f>
        <v>62.828888888888883</v>
      </c>
      <c r="S73" s="23">
        <v>100</v>
      </c>
      <c r="T73" s="30">
        <f t="shared" si="1"/>
        <v>0.62828888888888879</v>
      </c>
      <c r="U73" s="23" t="s">
        <v>1261</v>
      </c>
    </row>
    <row r="74" spans="1:21">
      <c r="A74" s="23">
        <v>69</v>
      </c>
      <c r="B74" s="23" t="s">
        <v>606</v>
      </c>
      <c r="C74" s="23" t="s">
        <v>431</v>
      </c>
      <c r="D74" s="23" t="s">
        <v>116</v>
      </c>
      <c r="E74" s="24" t="str">
        <f t="shared" si="5"/>
        <v>Г</v>
      </c>
      <c r="F74" s="24" t="str">
        <f t="shared" si="6"/>
        <v>С</v>
      </c>
      <c r="G74" s="24" t="str">
        <f t="shared" si="7"/>
        <v>С</v>
      </c>
      <c r="H74" s="23">
        <v>760188</v>
      </c>
      <c r="I74" s="25">
        <v>5</v>
      </c>
      <c r="J74" s="23">
        <v>504</v>
      </c>
      <c r="K74" s="26" t="s">
        <v>26</v>
      </c>
      <c r="L74" s="27">
        <v>18</v>
      </c>
      <c r="M74" s="28">
        <f>IF(L74="-",0,IF(L74&gt;-20,20*L74/49))</f>
        <v>7.3469387755102042</v>
      </c>
      <c r="N74" s="27">
        <v>7.6</v>
      </c>
      <c r="O74" s="28">
        <f>IF(N74="-",0,IF(N74&gt;-40,40*N74/10))</f>
        <v>30.4</v>
      </c>
      <c r="P74" s="27">
        <v>17.100000000000001</v>
      </c>
      <c r="Q74" s="28">
        <v>24.8</v>
      </c>
      <c r="R74" s="29">
        <f>M74+O74+Q74</f>
        <v>62.546938775510199</v>
      </c>
      <c r="S74" s="23">
        <v>100</v>
      </c>
      <c r="T74" s="30">
        <f t="shared" si="1"/>
        <v>0.62546938775510197</v>
      </c>
      <c r="U74" s="23" t="s">
        <v>1261</v>
      </c>
    </row>
    <row r="75" spans="1:21">
      <c r="A75" s="23">
        <v>70</v>
      </c>
      <c r="B75" s="33" t="s">
        <v>1048</v>
      </c>
      <c r="C75" s="33" t="s">
        <v>36</v>
      </c>
      <c r="D75" s="33" t="s">
        <v>513</v>
      </c>
      <c r="E75" s="24" t="str">
        <f t="shared" si="5"/>
        <v>А</v>
      </c>
      <c r="F75" s="24" t="str">
        <f t="shared" si="6"/>
        <v>П</v>
      </c>
      <c r="G75" s="24" t="str">
        <f t="shared" si="7"/>
        <v>А</v>
      </c>
      <c r="H75" s="49" t="s">
        <v>1049</v>
      </c>
      <c r="I75" s="50">
        <v>6</v>
      </c>
      <c r="J75" s="49" t="s">
        <v>1050</v>
      </c>
      <c r="K75" s="47" t="s">
        <v>26</v>
      </c>
      <c r="L75" s="34">
        <v>19.5</v>
      </c>
      <c r="M75" s="51">
        <v>11.47</v>
      </c>
      <c r="N75" s="34">
        <v>5</v>
      </c>
      <c r="O75" s="51">
        <f>IF(N75="-",0,IF(N75&gt;-40,40*N75/10))</f>
        <v>20</v>
      </c>
      <c r="P75" s="34">
        <v>17</v>
      </c>
      <c r="Q75" s="28">
        <f>40*13/P75</f>
        <v>30.588235294117649</v>
      </c>
      <c r="R75" s="29">
        <f>SUM(M75,O75,Q75)</f>
        <v>62.058235294117651</v>
      </c>
      <c r="S75" s="23">
        <v>100</v>
      </c>
      <c r="T75" s="30">
        <f t="shared" si="1"/>
        <v>0.62058235294117647</v>
      </c>
      <c r="U75" s="23" t="s">
        <v>1261</v>
      </c>
    </row>
    <row r="76" spans="1:21">
      <c r="A76" s="23">
        <v>71</v>
      </c>
      <c r="B76" s="23" t="s">
        <v>243</v>
      </c>
      <c r="C76" s="23" t="s">
        <v>219</v>
      </c>
      <c r="D76" s="23" t="s">
        <v>195</v>
      </c>
      <c r="E76" s="24" t="str">
        <f t="shared" si="5"/>
        <v>Д</v>
      </c>
      <c r="F76" s="24" t="str">
        <f t="shared" si="6"/>
        <v>А</v>
      </c>
      <c r="G76" s="24" t="str">
        <f t="shared" si="7"/>
        <v>Д</v>
      </c>
      <c r="H76" s="23">
        <v>764202</v>
      </c>
      <c r="I76" s="25">
        <v>6</v>
      </c>
      <c r="J76" s="23" t="s">
        <v>244</v>
      </c>
      <c r="K76" s="26" t="s">
        <v>26</v>
      </c>
      <c r="L76" s="27">
        <v>9</v>
      </c>
      <c r="M76" s="28">
        <f>IF(L76="-",0,IF(L76&gt;-20,20*L76/49))</f>
        <v>3.6734693877551021</v>
      </c>
      <c r="N76" s="27">
        <v>7.8</v>
      </c>
      <c r="O76" s="28">
        <f>IF(N76="-",0,IF(N76&gt;-40,40*N76/10))</f>
        <v>31.2</v>
      </c>
      <c r="P76" s="27">
        <v>14</v>
      </c>
      <c r="Q76" s="28">
        <v>25.71</v>
      </c>
      <c r="R76" s="29">
        <f>M76+O76+Q76</f>
        <v>60.583469387755102</v>
      </c>
      <c r="S76" s="23">
        <v>100</v>
      </c>
      <c r="T76" s="30">
        <f t="shared" si="1"/>
        <v>0.60583469387755107</v>
      </c>
      <c r="U76" s="23" t="s">
        <v>1261</v>
      </c>
    </row>
    <row r="77" spans="1:21">
      <c r="A77" s="23">
        <v>72</v>
      </c>
      <c r="B77" s="40" t="s">
        <v>1181</v>
      </c>
      <c r="C77" s="40" t="s">
        <v>504</v>
      </c>
      <c r="D77" s="40" t="s">
        <v>976</v>
      </c>
      <c r="E77" s="24" t="str">
        <f t="shared" si="5"/>
        <v>Л</v>
      </c>
      <c r="F77" s="24" t="str">
        <f t="shared" si="6"/>
        <v>Д</v>
      </c>
      <c r="G77" s="24" t="str">
        <f t="shared" si="7"/>
        <v>В</v>
      </c>
      <c r="H77" s="40" t="s">
        <v>1161</v>
      </c>
      <c r="I77" s="1">
        <v>5</v>
      </c>
      <c r="J77" s="40" t="s">
        <v>1182</v>
      </c>
      <c r="K77" s="54" t="s">
        <v>26</v>
      </c>
      <c r="L77" s="43">
        <v>13</v>
      </c>
      <c r="M77" s="28">
        <f>IF(L77="-",0,IF(L77&gt;-20,20*L77/34))</f>
        <v>7.6470588235294121</v>
      </c>
      <c r="N77" s="43">
        <v>5.5</v>
      </c>
      <c r="O77" s="28">
        <f>IF(N77="-",0,IF(N77&gt;-40,40*N77/10))</f>
        <v>22</v>
      </c>
      <c r="P77" s="43">
        <v>31.4</v>
      </c>
      <c r="Q77" s="44">
        <v>30.19</v>
      </c>
      <c r="R77" s="55">
        <f>M77+O77+Q77</f>
        <v>59.837058823529418</v>
      </c>
      <c r="S77" s="40">
        <v>100</v>
      </c>
      <c r="T77" s="30">
        <f t="shared" si="1"/>
        <v>0.59837058823529421</v>
      </c>
      <c r="U77" s="23" t="s">
        <v>1261</v>
      </c>
    </row>
    <row r="78" spans="1:21">
      <c r="A78" s="23">
        <v>73</v>
      </c>
      <c r="B78" s="40" t="s">
        <v>1174</v>
      </c>
      <c r="C78" s="40" t="s">
        <v>1164</v>
      </c>
      <c r="D78" s="40" t="s">
        <v>123</v>
      </c>
      <c r="E78" s="24" t="str">
        <f t="shared" si="5"/>
        <v>Д</v>
      </c>
      <c r="F78" s="24" t="str">
        <f t="shared" si="6"/>
        <v>М</v>
      </c>
      <c r="G78" s="24" t="str">
        <f t="shared" si="7"/>
        <v>В</v>
      </c>
      <c r="H78" s="40" t="s">
        <v>1161</v>
      </c>
      <c r="I78" s="1">
        <v>5</v>
      </c>
      <c r="J78" s="40" t="s">
        <v>1175</v>
      </c>
      <c r="K78" s="47" t="s">
        <v>26</v>
      </c>
      <c r="L78" s="43">
        <v>12</v>
      </c>
      <c r="M78" s="44">
        <f>IF(L78="-",0,IF(L78&gt;-20,20*L78/49))</f>
        <v>4.8979591836734695</v>
      </c>
      <c r="N78" s="43">
        <v>6</v>
      </c>
      <c r="O78" s="44">
        <f>IF(N78="-",0,IF(N78&gt;-40,40*N78/10))</f>
        <v>24</v>
      </c>
      <c r="P78" s="43">
        <v>31.4</v>
      </c>
      <c r="Q78" s="28">
        <v>30.19</v>
      </c>
      <c r="R78" s="55">
        <f>M78+O78+Q78</f>
        <v>59.087959183673476</v>
      </c>
      <c r="S78" s="23">
        <v>100</v>
      </c>
      <c r="T78" s="30">
        <f t="shared" si="1"/>
        <v>0.59087959183673477</v>
      </c>
      <c r="U78" s="23" t="s">
        <v>1261</v>
      </c>
    </row>
    <row r="79" spans="1:21">
      <c r="A79" s="23">
        <v>74</v>
      </c>
      <c r="B79" s="74" t="s">
        <v>445</v>
      </c>
      <c r="C79" s="74" t="s">
        <v>40</v>
      </c>
      <c r="D79" s="74" t="s">
        <v>931</v>
      </c>
      <c r="E79" s="24" t="str">
        <f t="shared" si="5"/>
        <v>К</v>
      </c>
      <c r="F79" s="24" t="str">
        <f t="shared" si="6"/>
        <v>В</v>
      </c>
      <c r="G79" s="24" t="str">
        <f t="shared" si="7"/>
        <v>Р</v>
      </c>
      <c r="H79" s="42" t="s">
        <v>1049</v>
      </c>
      <c r="I79" s="40">
        <v>5</v>
      </c>
      <c r="J79" s="77" t="s">
        <v>1061</v>
      </c>
      <c r="K79" s="47" t="s">
        <v>26</v>
      </c>
      <c r="L79" s="70">
        <v>13.5</v>
      </c>
      <c r="M79" s="79">
        <v>7.94</v>
      </c>
      <c r="N79" s="70">
        <v>5.5</v>
      </c>
      <c r="O79" s="79">
        <f>IF(N79="-",0,IF(N79&gt;-40,40*N79/10))</f>
        <v>22</v>
      </c>
      <c r="P79" s="70">
        <v>20</v>
      </c>
      <c r="Q79" s="28">
        <f>40*13/P79</f>
        <v>26</v>
      </c>
      <c r="R79" s="45">
        <f>SUM(M79,O79,Q79)</f>
        <v>55.94</v>
      </c>
      <c r="S79" s="23">
        <v>100</v>
      </c>
      <c r="T79" s="30">
        <f t="shared" si="1"/>
        <v>0.55940000000000001</v>
      </c>
      <c r="U79" s="23" t="s">
        <v>1261</v>
      </c>
    </row>
    <row r="80" spans="1:21">
      <c r="A80" s="23">
        <v>75</v>
      </c>
      <c r="B80" s="73" t="s">
        <v>607</v>
      </c>
      <c r="C80" s="73" t="s">
        <v>608</v>
      </c>
      <c r="D80" s="73" t="s">
        <v>609</v>
      </c>
      <c r="E80" s="24" t="str">
        <f t="shared" si="5"/>
        <v>Н</v>
      </c>
      <c r="F80" s="24" t="str">
        <f t="shared" si="6"/>
        <v>А</v>
      </c>
      <c r="G80" s="24" t="str">
        <f t="shared" si="7"/>
        <v>Ю</v>
      </c>
      <c r="H80" s="42">
        <v>760188</v>
      </c>
      <c r="I80" s="1">
        <v>5</v>
      </c>
      <c r="J80" s="40">
        <v>513</v>
      </c>
      <c r="K80" s="26" t="s">
        <v>26</v>
      </c>
      <c r="L80" s="43">
        <v>12</v>
      </c>
      <c r="M80" s="44">
        <f>IF(L80="-",0,IF(L80&gt;-20,20*L80/49))</f>
        <v>4.8979591836734695</v>
      </c>
      <c r="N80" s="43">
        <v>7.1</v>
      </c>
      <c r="O80" s="44">
        <f>IF(N80="-",0,IF(N80&gt;-40,40*N80/10))</f>
        <v>28.4</v>
      </c>
      <c r="P80" s="43">
        <v>19.3</v>
      </c>
      <c r="Q80" s="28">
        <v>21.97</v>
      </c>
      <c r="R80" s="45">
        <f>M80+O80+Q80</f>
        <v>55.267959183673469</v>
      </c>
      <c r="S80" s="23">
        <v>100</v>
      </c>
      <c r="T80" s="30">
        <f t="shared" si="1"/>
        <v>0.55267959183673465</v>
      </c>
      <c r="U80" s="23" t="s">
        <v>1261</v>
      </c>
    </row>
    <row r="81" spans="1:21">
      <c r="A81" s="23">
        <v>76</v>
      </c>
      <c r="B81" s="46" t="s">
        <v>1157</v>
      </c>
      <c r="C81" s="40" t="s">
        <v>501</v>
      </c>
      <c r="D81" s="40" t="s">
        <v>41</v>
      </c>
      <c r="E81" s="24" t="str">
        <f t="shared" si="5"/>
        <v>М</v>
      </c>
      <c r="F81" s="24" t="str">
        <f t="shared" si="6"/>
        <v>М</v>
      </c>
      <c r="G81" s="24" t="str">
        <f t="shared" si="7"/>
        <v>В</v>
      </c>
      <c r="H81" s="54">
        <v>766105</v>
      </c>
      <c r="I81" s="1">
        <v>5</v>
      </c>
      <c r="J81" s="40" t="s">
        <v>1158</v>
      </c>
      <c r="K81" s="47" t="s">
        <v>26</v>
      </c>
      <c r="L81" s="43">
        <v>20</v>
      </c>
      <c r="M81" s="44">
        <f>IF(L81="-",0,IF(L81&gt;-20,20*L81/49))</f>
        <v>8.1632653061224492</v>
      </c>
      <c r="N81" s="43">
        <v>6</v>
      </c>
      <c r="O81" s="44">
        <f>IF(N81="-",0,IF(N81&gt;-40,40*N81/10))</f>
        <v>24</v>
      </c>
      <c r="P81" s="43"/>
      <c r="Q81" s="28">
        <v>19.43</v>
      </c>
      <c r="R81" s="55">
        <f>M81+O81+Q81</f>
        <v>51.593265306122447</v>
      </c>
      <c r="S81" s="23">
        <v>100</v>
      </c>
      <c r="T81" s="30">
        <f t="shared" si="1"/>
        <v>0.51593265306122449</v>
      </c>
      <c r="U81" s="23" t="s">
        <v>1261</v>
      </c>
    </row>
    <row r="82" spans="1:21">
      <c r="A82" s="23">
        <v>77</v>
      </c>
      <c r="B82" s="40" t="s">
        <v>886</v>
      </c>
      <c r="C82" s="40" t="s">
        <v>887</v>
      </c>
      <c r="D82" s="40" t="s">
        <v>812</v>
      </c>
      <c r="E82" s="24" t="str">
        <f t="shared" si="5"/>
        <v>Б</v>
      </c>
      <c r="F82" s="24" t="str">
        <f t="shared" si="6"/>
        <v>А</v>
      </c>
      <c r="G82" s="24" t="str">
        <f t="shared" si="7"/>
        <v>М</v>
      </c>
      <c r="H82" s="40">
        <v>766071</v>
      </c>
      <c r="I82" s="1">
        <v>5</v>
      </c>
      <c r="J82" s="40" t="s">
        <v>888</v>
      </c>
      <c r="K82" s="26" t="s">
        <v>26</v>
      </c>
      <c r="L82" s="43">
        <v>14</v>
      </c>
      <c r="M82" s="44">
        <f>IF(L82="-",0,IF(L82&gt;-20,20*L82/34))</f>
        <v>8.235294117647058</v>
      </c>
      <c r="N82" s="43">
        <v>8</v>
      </c>
      <c r="O82" s="44">
        <f>IF(N82="-",0,IF(N82&gt;-40,40*N82/10))</f>
        <v>32</v>
      </c>
      <c r="P82" s="43">
        <v>40.11</v>
      </c>
      <c r="Q82" s="28">
        <v>10.38</v>
      </c>
      <c r="R82" s="45">
        <f>M82+O82+Q82</f>
        <v>50.615294117647061</v>
      </c>
      <c r="S82" s="23">
        <v>100</v>
      </c>
      <c r="T82" s="30">
        <f t="shared" si="1"/>
        <v>0.50615294117647058</v>
      </c>
      <c r="U82" s="23" t="s">
        <v>1261</v>
      </c>
    </row>
    <row r="83" spans="1:21">
      <c r="A83" s="23">
        <v>78</v>
      </c>
      <c r="B83" s="73" t="s">
        <v>619</v>
      </c>
      <c r="C83" s="73" t="s">
        <v>501</v>
      </c>
      <c r="D83" s="73" t="s">
        <v>123</v>
      </c>
      <c r="E83" s="24" t="str">
        <f t="shared" si="5"/>
        <v>Р</v>
      </c>
      <c r="F83" s="24" t="str">
        <f t="shared" si="6"/>
        <v>М</v>
      </c>
      <c r="G83" s="24" t="str">
        <f t="shared" si="7"/>
        <v>В</v>
      </c>
      <c r="H83" s="42">
        <v>760188</v>
      </c>
      <c r="I83" s="1">
        <v>6</v>
      </c>
      <c r="J83" s="40">
        <v>601</v>
      </c>
      <c r="K83" s="26" t="s">
        <v>26</v>
      </c>
      <c r="L83" s="43">
        <v>18.5</v>
      </c>
      <c r="M83" s="44">
        <f>IF(L83="-",0,IF(L83&gt;-20,20*L83/49))</f>
        <v>7.5510204081632653</v>
      </c>
      <c r="N83" s="43">
        <v>5</v>
      </c>
      <c r="O83" s="44">
        <f>IF(N83="-",0,IF(N83&gt;-40,40*N83/10))</f>
        <v>20</v>
      </c>
      <c r="P83" s="43">
        <v>18.600000000000001</v>
      </c>
      <c r="Q83" s="28">
        <v>22.8</v>
      </c>
      <c r="R83" s="45">
        <f>M83+O83+Q83</f>
        <v>50.351020408163265</v>
      </c>
      <c r="S83" s="23">
        <v>100</v>
      </c>
      <c r="T83" s="30">
        <f t="shared" si="1"/>
        <v>0.50351020408163261</v>
      </c>
      <c r="U83" s="23" t="s">
        <v>1261</v>
      </c>
    </row>
    <row r="84" spans="1:21">
      <c r="A84" s="23">
        <v>79</v>
      </c>
      <c r="B84" s="73" t="s">
        <v>617</v>
      </c>
      <c r="C84" s="73" t="s">
        <v>201</v>
      </c>
      <c r="D84" s="73" t="s">
        <v>72</v>
      </c>
      <c r="E84" s="24" t="str">
        <f t="shared" si="5"/>
        <v>М</v>
      </c>
      <c r="F84" s="24" t="str">
        <f t="shared" si="6"/>
        <v>Н</v>
      </c>
      <c r="G84" s="24" t="str">
        <f t="shared" si="7"/>
        <v>А</v>
      </c>
      <c r="H84" s="42">
        <v>760188</v>
      </c>
      <c r="I84" s="1">
        <v>5</v>
      </c>
      <c r="J84" s="40">
        <v>502</v>
      </c>
      <c r="K84" s="26" t="s">
        <v>26</v>
      </c>
      <c r="L84" s="43">
        <v>11</v>
      </c>
      <c r="M84" s="44">
        <f>IF(L84="-",0,IF(L84&gt;-20,20*L84/49))</f>
        <v>4.4897959183673466</v>
      </c>
      <c r="N84" s="43">
        <v>5</v>
      </c>
      <c r="O84" s="44">
        <f>IF(N84="-",0,IF(N84&gt;-40,40*N84/10))</f>
        <v>20</v>
      </c>
      <c r="P84" s="43">
        <v>16.600000000000001</v>
      </c>
      <c r="Q84" s="28">
        <v>25.54</v>
      </c>
      <c r="R84" s="45">
        <f>M84+O84+Q84</f>
        <v>50.029795918367341</v>
      </c>
      <c r="S84" s="23">
        <v>100</v>
      </c>
      <c r="T84" s="30">
        <f t="shared" si="1"/>
        <v>0.50029795918367337</v>
      </c>
      <c r="U84" s="23" t="s">
        <v>1261</v>
      </c>
    </row>
    <row r="85" spans="1:21">
      <c r="A85" s="23">
        <v>80</v>
      </c>
      <c r="B85" s="73" t="s">
        <v>613</v>
      </c>
      <c r="C85" s="73" t="s">
        <v>402</v>
      </c>
      <c r="D85" s="73" t="s">
        <v>614</v>
      </c>
      <c r="E85" s="24" t="str">
        <f t="shared" si="5"/>
        <v>Б</v>
      </c>
      <c r="F85" s="24" t="str">
        <f t="shared" si="6"/>
        <v>А</v>
      </c>
      <c r="G85" s="24" t="str">
        <f t="shared" si="7"/>
        <v>Д</v>
      </c>
      <c r="H85" s="42">
        <v>760188</v>
      </c>
      <c r="I85" s="1">
        <v>5</v>
      </c>
      <c r="J85" s="40">
        <v>506</v>
      </c>
      <c r="K85" s="26" t="s">
        <v>26</v>
      </c>
      <c r="L85" s="43">
        <v>16.5</v>
      </c>
      <c r="M85" s="44">
        <f>IF(L85="-",0,IF(L85&gt;-20,20*L85/49))</f>
        <v>6.7346938775510203</v>
      </c>
      <c r="N85" s="43">
        <v>0</v>
      </c>
      <c r="O85" s="44">
        <f>IF(N85="-",0,IF(N85&gt;-40,40*N85/10))</f>
        <v>0</v>
      </c>
      <c r="P85" s="43">
        <v>0</v>
      </c>
      <c r="Q85" s="28">
        <v>0</v>
      </c>
      <c r="R85" s="45">
        <f>M85+O85+Q85</f>
        <v>6.7346938775510203</v>
      </c>
      <c r="S85" s="23">
        <v>100</v>
      </c>
      <c r="T85" s="30">
        <f t="shared" si="1"/>
        <v>6.7346938775510207E-2</v>
      </c>
      <c r="U85" s="23" t="s">
        <v>1261</v>
      </c>
    </row>
  </sheetData>
  <sheetProtection algorithmName="SHA-512" hashValue="JW+N9dOcAqlfUxn/MEC/1gPMR0AiDAn8bviAVtEDPIFqdahmnZ77rhFuarEGbgzVTKmnYOj52c4YLddp+pCJ8Q==" saltValue="+Uux42+etYc7iEbxmrIISw==" spinCount="100000" sheet="1" objects="1" scenarios="1"/>
  <sortState xmlns:xlrd2="http://schemas.microsoft.com/office/spreadsheetml/2017/richdata2" ref="B6:R85">
    <sortCondition descending="1" ref="R6:R85"/>
  </sortState>
  <mergeCells count="21">
    <mergeCell ref="K3:K5"/>
    <mergeCell ref="R3:R5"/>
    <mergeCell ref="S3:S5"/>
    <mergeCell ref="T3:T5"/>
    <mergeCell ref="U3:U5"/>
    <mergeCell ref="L1:Q1"/>
    <mergeCell ref="A2:C2"/>
    <mergeCell ref="L3:Q3"/>
    <mergeCell ref="L4:M4"/>
    <mergeCell ref="N4:O4"/>
    <mergeCell ref="P4:Q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69930555555555596" right="0.69930555555555596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19"/>
  <sheetViews>
    <sheetView zoomScale="75" zoomScaleNormal="75" workbookViewId="0">
      <selection activeCell="I3" sqref="I3:I5"/>
    </sheetView>
  </sheetViews>
  <sheetFormatPr defaultColWidth="9.109375" defaultRowHeight="15.6"/>
  <cols>
    <col min="1" max="1" width="7.44140625" style="2" customWidth="1"/>
    <col min="2" max="2" width="20.33203125" style="2" customWidth="1"/>
    <col min="3" max="3" width="18" style="2" hidden="1" customWidth="1"/>
    <col min="4" max="4" width="22.109375" style="2" hidden="1" customWidth="1"/>
    <col min="5" max="5" width="4.109375" style="2" hidden="1" customWidth="1"/>
    <col min="6" max="7" width="4.109375" style="2" customWidth="1"/>
    <col min="8" max="8" width="13.109375" style="2" customWidth="1"/>
    <col min="9" max="9" width="8.109375" style="3" customWidth="1"/>
    <col min="10" max="10" width="12.33203125" style="2" hidden="1" customWidth="1"/>
    <col min="11" max="11" width="25.6640625" style="2" customWidth="1"/>
    <col min="12" max="12" width="10.44140625" style="2" hidden="1" customWidth="1"/>
    <col min="13" max="13" width="10.44140625" style="7" hidden="1" customWidth="1"/>
    <col min="14" max="14" width="13.33203125" style="2" hidden="1" customWidth="1"/>
    <col min="15" max="16" width="12" style="2" hidden="1" customWidth="1"/>
    <col min="17" max="17" width="13.33203125" style="2" hidden="1" customWidth="1"/>
    <col min="18" max="18" width="10.109375" style="5" customWidth="1"/>
    <col min="19" max="20" width="10" style="2" customWidth="1"/>
    <col min="21" max="21" width="12.5546875" style="5" customWidth="1"/>
    <col min="22" max="16384" width="9.109375" style="2"/>
  </cols>
  <sheetData>
    <row r="1" spans="1:21">
      <c r="A1" s="2" t="s">
        <v>0</v>
      </c>
      <c r="K1" s="2" t="s">
        <v>1</v>
      </c>
      <c r="L1" s="4"/>
      <c r="M1" s="4"/>
      <c r="N1" s="4"/>
      <c r="O1" s="4"/>
      <c r="P1" s="4"/>
      <c r="Q1" s="4"/>
    </row>
    <row r="2" spans="1:21">
      <c r="A2" s="6" t="s">
        <v>2</v>
      </c>
      <c r="B2" s="6"/>
      <c r="C2" s="6"/>
    </row>
    <row r="3" spans="1:21" s="14" customFormat="1" ht="22.5" customHeight="1">
      <c r="A3" s="8" t="s">
        <v>3</v>
      </c>
      <c r="B3" s="8" t="s">
        <v>4</v>
      </c>
      <c r="C3" s="8" t="s">
        <v>5</v>
      </c>
      <c r="D3" s="8" t="s">
        <v>6</v>
      </c>
      <c r="E3" s="8"/>
      <c r="F3" s="8"/>
      <c r="G3" s="8"/>
      <c r="H3" s="8" t="s">
        <v>7</v>
      </c>
      <c r="I3" s="9" t="s">
        <v>1259</v>
      </c>
      <c r="J3" s="8" t="s">
        <v>9</v>
      </c>
      <c r="K3" s="8" t="s">
        <v>10</v>
      </c>
      <c r="L3" s="10" t="s">
        <v>11</v>
      </c>
      <c r="M3" s="11"/>
      <c r="N3" s="11"/>
      <c r="O3" s="11"/>
      <c r="P3" s="11"/>
      <c r="Q3" s="12"/>
      <c r="R3" s="13" t="s">
        <v>12</v>
      </c>
      <c r="S3" s="8" t="s">
        <v>13</v>
      </c>
      <c r="T3" s="8" t="s">
        <v>14</v>
      </c>
      <c r="U3" s="13" t="s">
        <v>15</v>
      </c>
    </row>
    <row r="4" spans="1:21" s="14" customFormat="1" ht="16.5" customHeight="1">
      <c r="A4" s="15"/>
      <c r="B4" s="15"/>
      <c r="C4" s="15"/>
      <c r="D4" s="15"/>
      <c r="E4" s="15"/>
      <c r="F4" s="15"/>
      <c r="G4" s="15"/>
      <c r="H4" s="15"/>
      <c r="I4" s="16"/>
      <c r="J4" s="15"/>
      <c r="K4" s="15"/>
      <c r="L4" s="10" t="s">
        <v>16</v>
      </c>
      <c r="M4" s="12"/>
      <c r="N4" s="10" t="s">
        <v>17</v>
      </c>
      <c r="O4" s="12"/>
      <c r="P4" s="10" t="s">
        <v>18</v>
      </c>
      <c r="Q4" s="12"/>
      <c r="R4" s="17"/>
      <c r="S4" s="15"/>
      <c r="T4" s="15"/>
      <c r="U4" s="17"/>
    </row>
    <row r="5" spans="1:21" s="14" customFormat="1">
      <c r="A5" s="18"/>
      <c r="B5" s="18"/>
      <c r="C5" s="18"/>
      <c r="D5" s="18"/>
      <c r="E5" s="18"/>
      <c r="F5" s="18"/>
      <c r="G5" s="18"/>
      <c r="H5" s="18"/>
      <c r="I5" s="19"/>
      <c r="J5" s="18"/>
      <c r="K5" s="18"/>
      <c r="L5" s="20" t="s">
        <v>19</v>
      </c>
      <c r="M5" s="21" t="s">
        <v>20</v>
      </c>
      <c r="N5" s="20" t="s">
        <v>19</v>
      </c>
      <c r="O5" s="20" t="s">
        <v>20</v>
      </c>
      <c r="P5" s="20" t="s">
        <v>21</v>
      </c>
      <c r="Q5" s="20" t="s">
        <v>20</v>
      </c>
      <c r="R5" s="22"/>
      <c r="S5" s="18"/>
      <c r="T5" s="18"/>
      <c r="U5" s="22"/>
    </row>
    <row r="6" spans="1:21" ht="18.75" customHeight="1">
      <c r="A6" s="23">
        <v>1</v>
      </c>
      <c r="B6" s="23" t="s">
        <v>910</v>
      </c>
      <c r="C6" s="23" t="s">
        <v>178</v>
      </c>
      <c r="D6" s="23" t="s">
        <v>53</v>
      </c>
      <c r="E6" s="24" t="str">
        <f>LEFT(B6,1)</f>
        <v>П</v>
      </c>
      <c r="F6" s="24" t="str">
        <f t="shared" ref="F6:G6" si="0">LEFT(C6,1)</f>
        <v>А</v>
      </c>
      <c r="G6" s="24" t="str">
        <f t="shared" si="0"/>
        <v>А</v>
      </c>
      <c r="H6" s="23">
        <v>760239</v>
      </c>
      <c r="I6" s="25">
        <v>6</v>
      </c>
      <c r="J6" s="23" t="s">
        <v>476</v>
      </c>
      <c r="K6" s="26" t="s">
        <v>26</v>
      </c>
      <c r="L6" s="27">
        <v>32</v>
      </c>
      <c r="M6" s="28">
        <f>IF(L6="-",0,IF(L6&gt;-20,20*L6/34))</f>
        <v>18.823529411764707</v>
      </c>
      <c r="N6" s="27">
        <v>8.8000000000000007</v>
      </c>
      <c r="O6" s="28">
        <f>IF(N6="-",0,IF(N6&gt;-40,40*N6/10))</f>
        <v>35.200000000000003</v>
      </c>
      <c r="P6" s="27">
        <v>8.1999999999999993</v>
      </c>
      <c r="Q6" s="28">
        <v>40</v>
      </c>
      <c r="R6" s="29">
        <f>M6+O6+Q6</f>
        <v>94.023529411764713</v>
      </c>
      <c r="S6" s="23">
        <v>100</v>
      </c>
      <c r="T6" s="30">
        <f t="shared" ref="T6:T69" si="1">R6/S6</f>
        <v>0.94023529411764717</v>
      </c>
      <c r="U6" s="23" t="s">
        <v>1260</v>
      </c>
    </row>
    <row r="7" spans="1:21">
      <c r="A7" s="23">
        <v>2</v>
      </c>
      <c r="B7" s="37" t="s">
        <v>629</v>
      </c>
      <c r="C7" s="37" t="s">
        <v>82</v>
      </c>
      <c r="D7" s="37" t="s">
        <v>462</v>
      </c>
      <c r="E7" s="24" t="str">
        <f t="shared" ref="E7:E70" si="2">LEFT(B7,1)</f>
        <v>М</v>
      </c>
      <c r="F7" s="24" t="str">
        <f t="shared" ref="F7:F70" si="3">LEFT(C7,1)</f>
        <v>К</v>
      </c>
      <c r="G7" s="24" t="str">
        <f t="shared" ref="G7:G70" si="4">LEFT(D7,1)</f>
        <v>Р</v>
      </c>
      <c r="H7" s="26">
        <v>760188</v>
      </c>
      <c r="I7" s="25">
        <v>6</v>
      </c>
      <c r="J7" s="23">
        <v>603</v>
      </c>
      <c r="K7" s="26" t="s">
        <v>26</v>
      </c>
      <c r="L7" s="27">
        <v>26.5</v>
      </c>
      <c r="M7" s="28">
        <f>IF(L7="-",0,IF(L7&gt;-20,20*L7/34))</f>
        <v>15.588235294117647</v>
      </c>
      <c r="N7" s="27">
        <v>9.1</v>
      </c>
      <c r="O7" s="28">
        <f>IF(N7="-",0,IF(N7&gt;-40,40*N7/10))</f>
        <v>36.4</v>
      </c>
      <c r="P7" s="27">
        <v>11.1</v>
      </c>
      <c r="Q7" s="28">
        <v>40</v>
      </c>
      <c r="R7" s="29">
        <f>M7+O7+Q7</f>
        <v>91.988235294117644</v>
      </c>
      <c r="S7" s="23">
        <v>100</v>
      </c>
      <c r="T7" s="30">
        <f t="shared" si="1"/>
        <v>0.91988235294117648</v>
      </c>
      <c r="U7" s="23" t="s">
        <v>1260</v>
      </c>
    </row>
    <row r="8" spans="1:21">
      <c r="A8" s="23">
        <v>3</v>
      </c>
      <c r="B8" s="23" t="s">
        <v>55</v>
      </c>
      <c r="C8" s="23" t="s">
        <v>56</v>
      </c>
      <c r="D8" s="23" t="s">
        <v>57</v>
      </c>
      <c r="E8" s="24" t="str">
        <f t="shared" si="2"/>
        <v>М</v>
      </c>
      <c r="F8" s="24" t="str">
        <f t="shared" si="3"/>
        <v>В</v>
      </c>
      <c r="G8" s="24" t="str">
        <f t="shared" si="4"/>
        <v>Д</v>
      </c>
      <c r="H8" s="23">
        <v>760189</v>
      </c>
      <c r="I8" s="25">
        <v>6</v>
      </c>
      <c r="J8" s="23" t="s">
        <v>58</v>
      </c>
      <c r="K8" s="26" t="s">
        <v>26</v>
      </c>
      <c r="L8" s="27">
        <v>32</v>
      </c>
      <c r="M8" s="28">
        <f>IF(L8="-",0,IF(L8&gt;-20,20*L8/34))</f>
        <v>18.823529411764707</v>
      </c>
      <c r="N8" s="27">
        <v>8.5</v>
      </c>
      <c r="O8" s="28">
        <f>IF(N8="-",0,IF(N8&gt;-40,40*N8/10))</f>
        <v>34</v>
      </c>
      <c r="P8" s="23">
        <v>15.7</v>
      </c>
      <c r="Q8" s="28">
        <v>38.47</v>
      </c>
      <c r="R8" s="29">
        <f>M8+O8+Q8</f>
        <v>91.293529411764709</v>
      </c>
      <c r="S8" s="23">
        <v>100</v>
      </c>
      <c r="T8" s="30">
        <f t="shared" si="1"/>
        <v>0.91293529411764707</v>
      </c>
      <c r="U8" s="23" t="s">
        <v>1260</v>
      </c>
    </row>
    <row r="9" spans="1:21">
      <c r="A9" s="23">
        <v>4</v>
      </c>
      <c r="B9" s="23" t="s">
        <v>895</v>
      </c>
      <c r="C9" s="23" t="s">
        <v>465</v>
      </c>
      <c r="D9" s="23" t="s">
        <v>61</v>
      </c>
      <c r="E9" s="24" t="str">
        <f t="shared" si="2"/>
        <v>Н</v>
      </c>
      <c r="F9" s="24" t="str">
        <f t="shared" si="3"/>
        <v>И</v>
      </c>
      <c r="G9" s="24" t="str">
        <f t="shared" si="4"/>
        <v>С</v>
      </c>
      <c r="H9" s="23">
        <v>766071</v>
      </c>
      <c r="I9" s="25">
        <v>6</v>
      </c>
      <c r="J9" s="23" t="s">
        <v>896</v>
      </c>
      <c r="K9" s="26" t="s">
        <v>26</v>
      </c>
      <c r="L9" s="27">
        <v>25</v>
      </c>
      <c r="M9" s="28">
        <f>IF(L9="-",0,IF(L9&gt;-20,20*L9/34))</f>
        <v>14.705882352941176</v>
      </c>
      <c r="N9" s="23">
        <v>9</v>
      </c>
      <c r="O9" s="28">
        <f>IF(N9="-",0,IF(N9&gt;-40,40*N9/10))</f>
        <v>36</v>
      </c>
      <c r="P9" s="27">
        <v>11.04</v>
      </c>
      <c r="Q9" s="28">
        <v>40</v>
      </c>
      <c r="R9" s="29">
        <f>M9+O9+Q9</f>
        <v>90.705882352941174</v>
      </c>
      <c r="S9" s="23">
        <v>100</v>
      </c>
      <c r="T9" s="30">
        <f t="shared" si="1"/>
        <v>0.9070588235294117</v>
      </c>
      <c r="U9" s="23" t="s">
        <v>1260</v>
      </c>
    </row>
    <row r="10" spans="1:21">
      <c r="A10" s="23">
        <v>5</v>
      </c>
      <c r="B10" s="71" t="s">
        <v>449</v>
      </c>
      <c r="C10" s="71" t="s">
        <v>85</v>
      </c>
      <c r="D10" s="71" t="s">
        <v>57</v>
      </c>
      <c r="E10" s="24" t="str">
        <f t="shared" si="2"/>
        <v>А</v>
      </c>
      <c r="F10" s="24" t="str">
        <f t="shared" si="3"/>
        <v>В</v>
      </c>
      <c r="G10" s="24" t="str">
        <f t="shared" si="4"/>
        <v>Д</v>
      </c>
      <c r="H10" s="37">
        <v>764204</v>
      </c>
      <c r="I10" s="71">
        <v>5</v>
      </c>
      <c r="J10" s="71" t="s">
        <v>203</v>
      </c>
      <c r="K10" s="26" t="s">
        <v>26</v>
      </c>
      <c r="L10" s="27">
        <v>28</v>
      </c>
      <c r="M10" s="28">
        <f>IF(L10="-",0,IF(L10&gt;-20,20*L10/34))</f>
        <v>16.470588235294116</v>
      </c>
      <c r="N10" s="27">
        <v>8.35</v>
      </c>
      <c r="O10" s="28">
        <f>IF(N10="-",0,IF(N10&gt;-40,40*N10/10))</f>
        <v>33.4</v>
      </c>
      <c r="P10" s="27">
        <v>10.41</v>
      </c>
      <c r="Q10" s="28">
        <v>40</v>
      </c>
      <c r="R10" s="29">
        <f>M10+O10+Q10</f>
        <v>89.870588235294122</v>
      </c>
      <c r="S10" s="23">
        <v>100</v>
      </c>
      <c r="T10" s="30">
        <f t="shared" si="1"/>
        <v>0.89870588235294124</v>
      </c>
      <c r="U10" s="23" t="s">
        <v>1260</v>
      </c>
    </row>
    <row r="11" spans="1:21">
      <c r="A11" s="23">
        <v>6</v>
      </c>
      <c r="B11" s="37" t="s">
        <v>627</v>
      </c>
      <c r="C11" s="37" t="s">
        <v>148</v>
      </c>
      <c r="D11" s="37" t="s">
        <v>53</v>
      </c>
      <c r="E11" s="24" t="str">
        <f t="shared" si="2"/>
        <v>З</v>
      </c>
      <c r="F11" s="24" t="str">
        <f t="shared" si="3"/>
        <v>В</v>
      </c>
      <c r="G11" s="24" t="str">
        <f t="shared" si="4"/>
        <v>А</v>
      </c>
      <c r="H11" s="26">
        <v>760188</v>
      </c>
      <c r="I11" s="25">
        <v>6</v>
      </c>
      <c r="J11" s="23">
        <v>602</v>
      </c>
      <c r="K11" s="26" t="s">
        <v>26</v>
      </c>
      <c r="L11" s="27">
        <v>29</v>
      </c>
      <c r="M11" s="28">
        <f>IF(L11="-",0,IF(L11&gt;-20,20*L11/34))</f>
        <v>17.058823529411764</v>
      </c>
      <c r="N11" s="27">
        <v>9.1999999999999993</v>
      </c>
      <c r="O11" s="28">
        <f>IF(N11="-",0,IF(N11&gt;-40,40*N11/10))</f>
        <v>36.799999999999997</v>
      </c>
      <c r="P11" s="27">
        <v>12.4</v>
      </c>
      <c r="Q11" s="28">
        <v>35.81</v>
      </c>
      <c r="R11" s="29">
        <f>M11+O11+Q11</f>
        <v>89.668823529411767</v>
      </c>
      <c r="S11" s="23">
        <v>100</v>
      </c>
      <c r="T11" s="30">
        <f t="shared" si="1"/>
        <v>0.89668823529411767</v>
      </c>
      <c r="U11" s="23" t="s">
        <v>1260</v>
      </c>
    </row>
    <row r="12" spans="1:21">
      <c r="A12" s="23">
        <v>7</v>
      </c>
      <c r="B12" s="23" t="s">
        <v>273</v>
      </c>
      <c r="C12" s="23" t="s">
        <v>274</v>
      </c>
      <c r="D12" s="23" t="s">
        <v>275</v>
      </c>
      <c r="E12" s="24" t="str">
        <f t="shared" si="2"/>
        <v>Б</v>
      </c>
      <c r="F12" s="24" t="str">
        <f t="shared" si="3"/>
        <v>Р</v>
      </c>
      <c r="G12" s="24" t="str">
        <f t="shared" si="4"/>
        <v>М</v>
      </c>
      <c r="H12" s="23">
        <v>764202</v>
      </c>
      <c r="I12" s="25">
        <v>5</v>
      </c>
      <c r="J12" s="23" t="s">
        <v>276</v>
      </c>
      <c r="K12" s="26" t="s">
        <v>26</v>
      </c>
      <c r="L12" s="27">
        <v>22.5</v>
      </c>
      <c r="M12" s="28">
        <f>IF(L12="-",0,IF(L12&gt;-20,20*L12/34))</f>
        <v>13.235294117647058</v>
      </c>
      <c r="N12" s="27">
        <v>8.6999999999999993</v>
      </c>
      <c r="O12" s="28">
        <f>IF(N12="-",0,IF(N12&gt;-40,40*N12/10))</f>
        <v>34.799999999999997</v>
      </c>
      <c r="P12" s="27">
        <v>9</v>
      </c>
      <c r="Q12" s="28">
        <v>40</v>
      </c>
      <c r="R12" s="29">
        <f>M12+O12+Q12</f>
        <v>88.035294117647055</v>
      </c>
      <c r="S12" s="23">
        <v>100</v>
      </c>
      <c r="T12" s="30">
        <f t="shared" si="1"/>
        <v>0.88035294117647056</v>
      </c>
      <c r="U12" s="23" t="s">
        <v>1260</v>
      </c>
    </row>
    <row r="13" spans="1:21">
      <c r="A13" s="23">
        <v>8</v>
      </c>
      <c r="B13" s="23" t="s">
        <v>683</v>
      </c>
      <c r="C13" s="23" t="s">
        <v>175</v>
      </c>
      <c r="D13" s="23" t="s">
        <v>45</v>
      </c>
      <c r="E13" s="24" t="str">
        <f t="shared" si="2"/>
        <v>Б</v>
      </c>
      <c r="F13" s="24" t="str">
        <f t="shared" si="3"/>
        <v>С</v>
      </c>
      <c r="G13" s="24" t="str">
        <f t="shared" si="4"/>
        <v>А</v>
      </c>
      <c r="H13" s="23" t="s">
        <v>696</v>
      </c>
      <c r="I13" s="25">
        <v>6</v>
      </c>
      <c r="J13" s="23" t="s">
        <v>196</v>
      </c>
      <c r="K13" s="26" t="s">
        <v>26</v>
      </c>
      <c r="L13" s="27">
        <v>19</v>
      </c>
      <c r="M13" s="28">
        <f>IF(L13="-",0,IF(L13&gt;-20,20*L13/34))</f>
        <v>11.176470588235293</v>
      </c>
      <c r="N13" s="27">
        <v>9</v>
      </c>
      <c r="O13" s="28">
        <f>IF(N13="-",0,IF(N13&gt;-40,40*N13/10))</f>
        <v>36</v>
      </c>
      <c r="P13" s="27">
        <v>12.45</v>
      </c>
      <c r="Q13" s="28">
        <v>40</v>
      </c>
      <c r="R13" s="29">
        <f>M13+O13+Q13</f>
        <v>87.17647058823529</v>
      </c>
      <c r="S13" s="23">
        <v>100</v>
      </c>
      <c r="T13" s="30">
        <f t="shared" si="1"/>
        <v>0.87176470588235289</v>
      </c>
      <c r="U13" s="23" t="s">
        <v>1260</v>
      </c>
    </row>
    <row r="14" spans="1:21">
      <c r="A14" s="23">
        <v>9</v>
      </c>
      <c r="B14" s="23" t="s">
        <v>256</v>
      </c>
      <c r="C14" s="23" t="s">
        <v>257</v>
      </c>
      <c r="D14" s="23" t="s">
        <v>258</v>
      </c>
      <c r="E14" s="24" t="str">
        <f t="shared" si="2"/>
        <v>М</v>
      </c>
      <c r="F14" s="24" t="str">
        <f t="shared" si="3"/>
        <v>М</v>
      </c>
      <c r="G14" s="24" t="str">
        <f t="shared" si="4"/>
        <v>Я</v>
      </c>
      <c r="H14" s="23">
        <v>764202</v>
      </c>
      <c r="I14" s="25">
        <v>6</v>
      </c>
      <c r="J14" s="23" t="s">
        <v>259</v>
      </c>
      <c r="K14" s="26" t="s">
        <v>26</v>
      </c>
      <c r="L14" s="27">
        <v>23</v>
      </c>
      <c r="M14" s="28">
        <f>IF(L14="-",0,IF(L14&gt;-20,20*L14/34))</f>
        <v>13.529411764705882</v>
      </c>
      <c r="N14" s="27">
        <v>8.4</v>
      </c>
      <c r="O14" s="28">
        <f>IF(N14="-",0,IF(N14&gt;-40,40*N14/10))</f>
        <v>33.6</v>
      </c>
      <c r="P14" s="23">
        <v>9</v>
      </c>
      <c r="Q14" s="28">
        <v>40</v>
      </c>
      <c r="R14" s="29">
        <f>M14+O14+Q14</f>
        <v>87.129411764705878</v>
      </c>
      <c r="S14" s="23">
        <v>100</v>
      </c>
      <c r="T14" s="30">
        <f t="shared" si="1"/>
        <v>0.87129411764705877</v>
      </c>
      <c r="U14" s="23" t="s">
        <v>1260</v>
      </c>
    </row>
    <row r="15" spans="1:21">
      <c r="A15" s="23">
        <v>10</v>
      </c>
      <c r="B15" s="23" t="s">
        <v>263</v>
      </c>
      <c r="C15" s="23" t="s">
        <v>264</v>
      </c>
      <c r="D15" s="23" t="s">
        <v>265</v>
      </c>
      <c r="E15" s="24" t="str">
        <f t="shared" si="2"/>
        <v>Н</v>
      </c>
      <c r="F15" s="24" t="str">
        <f t="shared" si="3"/>
        <v>П</v>
      </c>
      <c r="G15" s="24" t="str">
        <f t="shared" si="4"/>
        <v>А</v>
      </c>
      <c r="H15" s="23">
        <v>764202</v>
      </c>
      <c r="I15" s="25">
        <v>6</v>
      </c>
      <c r="J15" s="23" t="s">
        <v>266</v>
      </c>
      <c r="K15" s="26" t="s">
        <v>26</v>
      </c>
      <c r="L15" s="27">
        <v>27</v>
      </c>
      <c r="M15" s="28">
        <f>IF(L15="-",0,IF(L15&gt;-20,20*L15/34))</f>
        <v>15.882352941176471</v>
      </c>
      <c r="N15" s="27">
        <v>8.5</v>
      </c>
      <c r="O15" s="28">
        <f>IF(N15="-",0,IF(N15&gt;-40,40*N15/10))</f>
        <v>34</v>
      </c>
      <c r="P15" s="27">
        <v>10</v>
      </c>
      <c r="Q15" s="28">
        <v>36</v>
      </c>
      <c r="R15" s="29">
        <f>M15+O15+Q15</f>
        <v>85.882352941176464</v>
      </c>
      <c r="S15" s="23">
        <v>100</v>
      </c>
      <c r="T15" s="30">
        <f t="shared" si="1"/>
        <v>0.85882352941176465</v>
      </c>
      <c r="U15" s="23" t="s">
        <v>1260</v>
      </c>
    </row>
    <row r="16" spans="1:21">
      <c r="A16" s="23">
        <v>11</v>
      </c>
      <c r="B16" s="23" t="s">
        <v>300</v>
      </c>
      <c r="C16" s="23" t="s">
        <v>301</v>
      </c>
      <c r="D16" s="23" t="s">
        <v>302</v>
      </c>
      <c r="E16" s="24" t="str">
        <f t="shared" si="2"/>
        <v>К</v>
      </c>
      <c r="F16" s="24" t="str">
        <f t="shared" si="3"/>
        <v>А</v>
      </c>
      <c r="G16" s="24" t="str">
        <f t="shared" si="4"/>
        <v>Д</v>
      </c>
      <c r="H16" s="23">
        <v>764202</v>
      </c>
      <c r="I16" s="25">
        <v>6</v>
      </c>
      <c r="J16" s="23" t="s">
        <v>303</v>
      </c>
      <c r="K16" s="26" t="s">
        <v>26</v>
      </c>
      <c r="L16" s="27">
        <v>27</v>
      </c>
      <c r="M16" s="28">
        <f>IF(L16="-",0,IF(L16&gt;-20,20*L16/34))</f>
        <v>15.882352941176471</v>
      </c>
      <c r="N16" s="27">
        <v>8.5</v>
      </c>
      <c r="O16" s="28">
        <f>IF(N16="-",0,IF(N16&gt;-40,40*N16/10))</f>
        <v>34</v>
      </c>
      <c r="P16" s="27">
        <v>10</v>
      </c>
      <c r="Q16" s="28">
        <v>36</v>
      </c>
      <c r="R16" s="29">
        <f>M16+O16+Q16</f>
        <v>85.882352941176464</v>
      </c>
      <c r="S16" s="23">
        <v>100</v>
      </c>
      <c r="T16" s="30">
        <f t="shared" si="1"/>
        <v>0.85882352941176465</v>
      </c>
      <c r="U16" s="23" t="s">
        <v>1260</v>
      </c>
    </row>
    <row r="17" spans="1:21">
      <c r="A17" s="23">
        <v>12</v>
      </c>
      <c r="B17" s="23" t="s">
        <v>285</v>
      </c>
      <c r="C17" s="23" t="s">
        <v>44</v>
      </c>
      <c r="D17" s="23" t="s">
        <v>286</v>
      </c>
      <c r="E17" s="24" t="str">
        <f t="shared" si="2"/>
        <v>Т</v>
      </c>
      <c r="F17" s="24" t="str">
        <f t="shared" si="3"/>
        <v>Д</v>
      </c>
      <c r="G17" s="24" t="str">
        <f t="shared" si="4"/>
        <v>Н</v>
      </c>
      <c r="H17" s="23">
        <v>764202</v>
      </c>
      <c r="I17" s="25">
        <v>5</v>
      </c>
      <c r="J17" s="23" t="s">
        <v>287</v>
      </c>
      <c r="K17" s="26" t="s">
        <v>26</v>
      </c>
      <c r="L17" s="27">
        <v>22</v>
      </c>
      <c r="M17" s="28">
        <f>IF(L17="-",0,IF(L17&gt;-20,20*L17/34))</f>
        <v>12.941176470588236</v>
      </c>
      <c r="N17" s="27">
        <v>8.4</v>
      </c>
      <c r="O17" s="28">
        <f>IF(N17="-",0,IF(N17&gt;-40,40*N17/10))</f>
        <v>33.6</v>
      </c>
      <c r="P17" s="27">
        <v>9.1999999999999993</v>
      </c>
      <c r="Q17" s="28">
        <v>39.130000000000003</v>
      </c>
      <c r="R17" s="29">
        <f>M17+O17+Q17</f>
        <v>85.67117647058825</v>
      </c>
      <c r="S17" s="23">
        <v>100</v>
      </c>
      <c r="T17" s="30">
        <f t="shared" si="1"/>
        <v>0.85671176470588251</v>
      </c>
      <c r="U17" s="23" t="s">
        <v>1260</v>
      </c>
    </row>
    <row r="18" spans="1:21">
      <c r="A18" s="23">
        <v>13</v>
      </c>
      <c r="B18" s="23" t="s">
        <v>67</v>
      </c>
      <c r="C18" s="23" t="s">
        <v>68</v>
      </c>
      <c r="D18" s="23" t="s">
        <v>53</v>
      </c>
      <c r="E18" s="24" t="str">
        <f t="shared" si="2"/>
        <v>А</v>
      </c>
      <c r="F18" s="24" t="str">
        <f t="shared" si="3"/>
        <v>Д</v>
      </c>
      <c r="G18" s="24" t="str">
        <f t="shared" si="4"/>
        <v>А</v>
      </c>
      <c r="H18" s="32">
        <v>760189</v>
      </c>
      <c r="I18" s="25">
        <v>5</v>
      </c>
      <c r="J18" s="23" t="s">
        <v>69</v>
      </c>
      <c r="K18" s="26" t="s">
        <v>26</v>
      </c>
      <c r="L18" s="27">
        <v>23</v>
      </c>
      <c r="M18" s="28">
        <f>IF(L18="-",0,IF(L18&gt;-20,20*L18/34))</f>
        <v>13.529411764705882</v>
      </c>
      <c r="N18" s="27">
        <v>8</v>
      </c>
      <c r="O18" s="28">
        <f>IF(N18="-",0,IF(N18&gt;-40,40*N18/10))</f>
        <v>32</v>
      </c>
      <c r="P18" s="23">
        <v>15.1</v>
      </c>
      <c r="Q18" s="28">
        <v>40</v>
      </c>
      <c r="R18" s="29">
        <f>M18+O18+Q18</f>
        <v>85.529411764705884</v>
      </c>
      <c r="S18" s="23">
        <v>100</v>
      </c>
      <c r="T18" s="30">
        <f t="shared" si="1"/>
        <v>0.85529411764705887</v>
      </c>
      <c r="U18" s="23" t="s">
        <v>1260</v>
      </c>
    </row>
    <row r="19" spans="1:21">
      <c r="A19" s="23">
        <v>14</v>
      </c>
      <c r="B19" s="37" t="s">
        <v>628</v>
      </c>
      <c r="C19" s="37" t="s">
        <v>478</v>
      </c>
      <c r="D19" s="37" t="s">
        <v>139</v>
      </c>
      <c r="E19" s="24" t="str">
        <f t="shared" si="2"/>
        <v>З</v>
      </c>
      <c r="F19" s="24" t="str">
        <f t="shared" si="3"/>
        <v>Н</v>
      </c>
      <c r="G19" s="24" t="str">
        <f t="shared" si="4"/>
        <v>Е</v>
      </c>
      <c r="H19" s="26">
        <v>760188</v>
      </c>
      <c r="I19" s="25">
        <v>6</v>
      </c>
      <c r="J19" s="23">
        <v>605</v>
      </c>
      <c r="K19" s="26" t="s">
        <v>26</v>
      </c>
      <c r="L19" s="27">
        <v>30</v>
      </c>
      <c r="M19" s="28">
        <f>IF(L19="-",0,IF(L19&gt;-20,20*L19/34))</f>
        <v>17.647058823529413</v>
      </c>
      <c r="N19" s="27">
        <v>8.8000000000000007</v>
      </c>
      <c r="O19" s="28">
        <f>IF(N19="-",0,IF(N19&gt;-40,40*N19/10))</f>
        <v>35.200000000000003</v>
      </c>
      <c r="P19" s="23">
        <v>13.8</v>
      </c>
      <c r="Q19" s="28">
        <v>32.17</v>
      </c>
      <c r="R19" s="29">
        <f>M19+O19+Q19</f>
        <v>85.017058823529425</v>
      </c>
      <c r="S19" s="23">
        <v>100</v>
      </c>
      <c r="T19" s="30">
        <f t="shared" si="1"/>
        <v>0.85017058823529423</v>
      </c>
      <c r="U19" s="23" t="s">
        <v>1260</v>
      </c>
    </row>
    <row r="20" spans="1:21">
      <c r="A20" s="23">
        <v>15</v>
      </c>
      <c r="B20" s="23" t="s">
        <v>260</v>
      </c>
      <c r="C20" s="23" t="s">
        <v>261</v>
      </c>
      <c r="D20" s="23" t="s">
        <v>254</v>
      </c>
      <c r="E20" s="24" t="str">
        <f t="shared" si="2"/>
        <v>Т</v>
      </c>
      <c r="F20" s="24" t="str">
        <f t="shared" si="3"/>
        <v>В</v>
      </c>
      <c r="G20" s="24" t="str">
        <f t="shared" si="4"/>
        <v>А</v>
      </c>
      <c r="H20" s="23">
        <v>764202</v>
      </c>
      <c r="I20" s="25">
        <v>6</v>
      </c>
      <c r="J20" s="23" t="s">
        <v>262</v>
      </c>
      <c r="K20" s="26" t="s">
        <v>26</v>
      </c>
      <c r="L20" s="27">
        <v>25</v>
      </c>
      <c r="M20" s="28">
        <f>IF(L20="-",0,IF(L20&gt;-20,20*L20/34))</f>
        <v>14.705882352941176</v>
      </c>
      <c r="N20" s="27">
        <v>8.4</v>
      </c>
      <c r="O20" s="28">
        <f>IF(N20="-",0,IF(N20&gt;-40,40*N20/10))</f>
        <v>33.6</v>
      </c>
      <c r="P20" s="27">
        <v>10</v>
      </c>
      <c r="Q20" s="28">
        <v>36</v>
      </c>
      <c r="R20" s="29">
        <f>M20+O20+Q20</f>
        <v>84.305882352941182</v>
      </c>
      <c r="S20" s="23">
        <v>100</v>
      </c>
      <c r="T20" s="30">
        <f t="shared" si="1"/>
        <v>0.84305882352941186</v>
      </c>
      <c r="U20" s="23" t="s">
        <v>1260</v>
      </c>
    </row>
    <row r="21" spans="1:21">
      <c r="A21" s="23">
        <v>16</v>
      </c>
      <c r="B21" s="71" t="s">
        <v>459</v>
      </c>
      <c r="C21" s="71" t="s">
        <v>138</v>
      </c>
      <c r="D21" s="71" t="s">
        <v>61</v>
      </c>
      <c r="E21" s="24" t="str">
        <f t="shared" si="2"/>
        <v>К</v>
      </c>
      <c r="F21" s="24" t="str">
        <f t="shared" si="3"/>
        <v>М</v>
      </c>
      <c r="G21" s="24" t="str">
        <f t="shared" si="4"/>
        <v>С</v>
      </c>
      <c r="H21" s="37">
        <v>764204</v>
      </c>
      <c r="I21" s="71">
        <v>5</v>
      </c>
      <c r="J21" s="71" t="s">
        <v>199</v>
      </c>
      <c r="K21" s="26" t="s">
        <v>26</v>
      </c>
      <c r="L21" s="27">
        <v>24.5</v>
      </c>
      <c r="M21" s="28">
        <f>IF(L21="-",0,IF(L21&gt;-20,20*L21/34))</f>
        <v>14.411764705882353</v>
      </c>
      <c r="N21" s="27">
        <v>8.1</v>
      </c>
      <c r="O21" s="28">
        <f>IF(N21="-",0,IF(N21&gt;-40,40*N21/10))</f>
        <v>32.4</v>
      </c>
      <c r="P21" s="27">
        <v>11.24</v>
      </c>
      <c r="Q21" s="28">
        <v>37.04</v>
      </c>
      <c r="R21" s="29">
        <f>M21+O21+Q21</f>
        <v>83.851764705882346</v>
      </c>
      <c r="S21" s="23">
        <v>100</v>
      </c>
      <c r="T21" s="30">
        <f t="shared" si="1"/>
        <v>0.83851764705882348</v>
      </c>
      <c r="U21" s="23" t="s">
        <v>1260</v>
      </c>
    </row>
    <row r="22" spans="1:21">
      <c r="A22" s="23">
        <v>17</v>
      </c>
      <c r="B22" s="31" t="s">
        <v>51</v>
      </c>
      <c r="C22" s="23" t="s">
        <v>52</v>
      </c>
      <c r="D22" s="23" t="s">
        <v>53</v>
      </c>
      <c r="E22" s="24" t="str">
        <f t="shared" si="2"/>
        <v>К</v>
      </c>
      <c r="F22" s="24" t="str">
        <f t="shared" si="3"/>
        <v>А</v>
      </c>
      <c r="G22" s="24" t="str">
        <f t="shared" si="4"/>
        <v>А</v>
      </c>
      <c r="H22" s="26">
        <v>760189</v>
      </c>
      <c r="I22" s="25">
        <v>6</v>
      </c>
      <c r="J22" s="23" t="s">
        <v>54</v>
      </c>
      <c r="K22" s="26" t="s">
        <v>26</v>
      </c>
      <c r="L22" s="27">
        <v>27</v>
      </c>
      <c r="M22" s="28">
        <f>IF(L22="-",0,IF(L22&gt;-20,20*L22/34))</f>
        <v>15.882352941176471</v>
      </c>
      <c r="N22" s="27">
        <v>7.5</v>
      </c>
      <c r="O22" s="28">
        <f>IF(N22="-",0,IF(N22&gt;-40,40*N22/10))</f>
        <v>30</v>
      </c>
      <c r="P22" s="27">
        <v>16</v>
      </c>
      <c r="Q22" s="28">
        <v>37.75</v>
      </c>
      <c r="R22" s="29">
        <f>M22+O22+Q22</f>
        <v>83.632352941176464</v>
      </c>
      <c r="S22" s="23">
        <v>100</v>
      </c>
      <c r="T22" s="30">
        <f t="shared" si="1"/>
        <v>0.83632352941176469</v>
      </c>
      <c r="U22" s="23" t="s">
        <v>1260</v>
      </c>
    </row>
    <row r="23" spans="1:21">
      <c r="A23" s="23">
        <v>18</v>
      </c>
      <c r="B23" s="23" t="s">
        <v>304</v>
      </c>
      <c r="C23" s="23" t="s">
        <v>44</v>
      </c>
      <c r="D23" s="23" t="s">
        <v>281</v>
      </c>
      <c r="E23" s="24" t="str">
        <f t="shared" si="2"/>
        <v>Е</v>
      </c>
      <c r="F23" s="24" t="str">
        <f t="shared" si="3"/>
        <v>Д</v>
      </c>
      <c r="G23" s="24" t="str">
        <f t="shared" si="4"/>
        <v>А</v>
      </c>
      <c r="H23" s="23">
        <v>764202</v>
      </c>
      <c r="I23" s="25">
        <v>5</v>
      </c>
      <c r="J23" s="23" t="s">
        <v>305</v>
      </c>
      <c r="K23" s="26" t="s">
        <v>26</v>
      </c>
      <c r="L23" s="27">
        <v>25</v>
      </c>
      <c r="M23" s="28">
        <f>IF(L23="-",0,IF(L23&gt;-20,20*L23/34))</f>
        <v>14.705882352941176</v>
      </c>
      <c r="N23" s="27">
        <v>8.1999999999999993</v>
      </c>
      <c r="O23" s="28">
        <f>IF(N23="-",0,IF(N23&gt;-40,40*N23/10))</f>
        <v>32.799999999999997</v>
      </c>
      <c r="P23" s="27">
        <v>10</v>
      </c>
      <c r="Q23" s="28">
        <v>36</v>
      </c>
      <c r="R23" s="29">
        <f>M23+O23+Q23</f>
        <v>83.505882352941171</v>
      </c>
      <c r="S23" s="23">
        <v>100</v>
      </c>
      <c r="T23" s="30">
        <f t="shared" si="1"/>
        <v>0.83505882352941174</v>
      </c>
      <c r="U23" s="23" t="s">
        <v>1260</v>
      </c>
    </row>
    <row r="24" spans="1:21">
      <c r="A24" s="23">
        <v>19</v>
      </c>
      <c r="B24" s="71" t="s">
        <v>456</v>
      </c>
      <c r="C24" s="71" t="s">
        <v>457</v>
      </c>
      <c r="D24" s="71" t="s">
        <v>458</v>
      </c>
      <c r="E24" s="24" t="str">
        <f t="shared" si="2"/>
        <v>З</v>
      </c>
      <c r="F24" s="24" t="str">
        <f t="shared" si="3"/>
        <v>А</v>
      </c>
      <c r="G24" s="24" t="str">
        <f t="shared" si="4"/>
        <v>А</v>
      </c>
      <c r="H24" s="37">
        <v>764204</v>
      </c>
      <c r="I24" s="71">
        <v>5</v>
      </c>
      <c r="J24" s="71" t="s">
        <v>238</v>
      </c>
      <c r="K24" s="26" t="s">
        <v>26</v>
      </c>
      <c r="L24" s="27">
        <v>21</v>
      </c>
      <c r="M24" s="28">
        <f>IF(L24="-",0,IF(L24&gt;-20,20*L24/34))</f>
        <v>12.352941176470589</v>
      </c>
      <c r="N24" s="23">
        <v>8.1999999999999993</v>
      </c>
      <c r="O24" s="28">
        <f>IF(N24="-",0,IF(N24&gt;-40,40*N24/10))</f>
        <v>32.799999999999997</v>
      </c>
      <c r="P24" s="27">
        <v>10.88</v>
      </c>
      <c r="Q24" s="28">
        <v>38.270000000000003</v>
      </c>
      <c r="R24" s="29">
        <f>M24+O24+Q24</f>
        <v>83.422941176470587</v>
      </c>
      <c r="S24" s="23">
        <v>100</v>
      </c>
      <c r="T24" s="30">
        <f t="shared" si="1"/>
        <v>0.83422941176470589</v>
      </c>
      <c r="U24" s="23" t="s">
        <v>1260</v>
      </c>
    </row>
    <row r="25" spans="1:21">
      <c r="A25" s="23">
        <v>20</v>
      </c>
      <c r="B25" s="23" t="s">
        <v>684</v>
      </c>
      <c r="C25" s="23" t="s">
        <v>175</v>
      </c>
      <c r="D25" s="23" t="s">
        <v>685</v>
      </c>
      <c r="E25" s="24" t="str">
        <f t="shared" si="2"/>
        <v>С</v>
      </c>
      <c r="F25" s="24" t="str">
        <f t="shared" si="3"/>
        <v>С</v>
      </c>
      <c r="G25" s="24" t="str">
        <f t="shared" si="4"/>
        <v>А</v>
      </c>
      <c r="H25" s="23" t="s">
        <v>696</v>
      </c>
      <c r="I25" s="25">
        <v>6</v>
      </c>
      <c r="J25" s="23" t="s">
        <v>242</v>
      </c>
      <c r="K25" s="26" t="s">
        <v>26</v>
      </c>
      <c r="L25" s="27">
        <v>27</v>
      </c>
      <c r="M25" s="28">
        <f>IF(L25="-",0,IF(L25&gt;-20,20*L25/34))</f>
        <v>15.882352941176471</v>
      </c>
      <c r="N25" s="23">
        <v>8.3000000000000007</v>
      </c>
      <c r="O25" s="28">
        <f>IF(N25="-",0,IF(N25&gt;-40,40*N25/10))</f>
        <v>33.200000000000003</v>
      </c>
      <c r="P25" s="27">
        <v>14.54</v>
      </c>
      <c r="Q25" s="28">
        <v>34.25</v>
      </c>
      <c r="R25" s="29">
        <f>M25+O25+Q25</f>
        <v>83.332352941176481</v>
      </c>
      <c r="S25" s="23">
        <v>100</v>
      </c>
      <c r="T25" s="30">
        <f t="shared" si="1"/>
        <v>0.8333235294117648</v>
      </c>
      <c r="U25" s="23" t="s">
        <v>1260</v>
      </c>
    </row>
    <row r="26" spans="1:21">
      <c r="A26" s="23">
        <v>21</v>
      </c>
      <c r="B26" s="71" t="s">
        <v>496</v>
      </c>
      <c r="C26" s="71" t="s">
        <v>138</v>
      </c>
      <c r="D26" s="71" t="s">
        <v>497</v>
      </c>
      <c r="E26" s="24" t="str">
        <f t="shared" si="2"/>
        <v>З</v>
      </c>
      <c r="F26" s="24" t="str">
        <f t="shared" si="3"/>
        <v>М</v>
      </c>
      <c r="G26" s="24" t="str">
        <f t="shared" si="4"/>
        <v>Ю</v>
      </c>
      <c r="H26" s="37">
        <v>764204</v>
      </c>
      <c r="I26" s="71">
        <v>6</v>
      </c>
      <c r="J26" s="71" t="s">
        <v>498</v>
      </c>
      <c r="K26" s="26" t="s">
        <v>26</v>
      </c>
      <c r="L26" s="23">
        <v>19</v>
      </c>
      <c r="M26" s="28">
        <f>IF(L26="-",0,IF(L26&gt;-20,20*L26/34))</f>
        <v>11.176470588235293</v>
      </c>
      <c r="N26" s="23">
        <v>8.6</v>
      </c>
      <c r="O26" s="28">
        <f>IF(N26="-",0,IF(N26&gt;-40,40*N26/10))</f>
        <v>34.4</v>
      </c>
      <c r="P26" s="27">
        <v>11.09</v>
      </c>
      <c r="Q26" s="28">
        <v>37.54</v>
      </c>
      <c r="R26" s="29">
        <f>M26+O26+Q26</f>
        <v>83.116470588235302</v>
      </c>
      <c r="S26" s="23">
        <v>100</v>
      </c>
      <c r="T26" s="30">
        <f t="shared" si="1"/>
        <v>0.83116470588235303</v>
      </c>
      <c r="U26" s="23" t="s">
        <v>1260</v>
      </c>
    </row>
    <row r="27" spans="1:21">
      <c r="A27" s="23">
        <v>22</v>
      </c>
      <c r="B27" s="71" t="s">
        <v>450</v>
      </c>
      <c r="C27" s="71" t="s">
        <v>451</v>
      </c>
      <c r="D27" s="71" t="s">
        <v>94</v>
      </c>
      <c r="E27" s="24" t="str">
        <f t="shared" si="2"/>
        <v>З</v>
      </c>
      <c r="F27" s="24" t="str">
        <f t="shared" si="3"/>
        <v>С</v>
      </c>
      <c r="G27" s="24" t="str">
        <f t="shared" si="4"/>
        <v>А</v>
      </c>
      <c r="H27" s="37">
        <v>764204</v>
      </c>
      <c r="I27" s="71">
        <v>5</v>
      </c>
      <c r="J27" s="71" t="s">
        <v>232</v>
      </c>
      <c r="K27" s="26" t="s">
        <v>26</v>
      </c>
      <c r="L27" s="27">
        <v>22</v>
      </c>
      <c r="M27" s="28">
        <f>IF(L27="-",0,IF(L27&gt;-20,20*L27/34))</f>
        <v>12.941176470588236</v>
      </c>
      <c r="N27" s="27">
        <v>8.1999999999999993</v>
      </c>
      <c r="O27" s="28">
        <f>IF(N27="-",0,IF(N27&gt;-40,40*N27/10))</f>
        <v>32.799999999999997</v>
      </c>
      <c r="P27" s="27">
        <v>11.14</v>
      </c>
      <c r="Q27" s="28">
        <v>37.369999999999997</v>
      </c>
      <c r="R27" s="29">
        <f>M27+O27+Q27</f>
        <v>83.111176470588219</v>
      </c>
      <c r="S27" s="23">
        <v>100</v>
      </c>
      <c r="T27" s="30">
        <f t="shared" si="1"/>
        <v>0.83111176470588222</v>
      </c>
      <c r="U27" s="23" t="s">
        <v>1260</v>
      </c>
    </row>
    <row r="28" spans="1:21">
      <c r="A28" s="23">
        <v>23</v>
      </c>
      <c r="B28" s="71" t="s">
        <v>493</v>
      </c>
      <c r="C28" s="71" t="s">
        <v>494</v>
      </c>
      <c r="D28" s="71" t="s">
        <v>45</v>
      </c>
      <c r="E28" s="24" t="str">
        <f t="shared" si="2"/>
        <v>З</v>
      </c>
      <c r="F28" s="24" t="str">
        <f t="shared" si="3"/>
        <v>А</v>
      </c>
      <c r="G28" s="24" t="str">
        <f t="shared" si="4"/>
        <v>А</v>
      </c>
      <c r="H28" s="37">
        <v>764204</v>
      </c>
      <c r="I28" s="71">
        <v>6</v>
      </c>
      <c r="J28" s="71" t="s">
        <v>495</v>
      </c>
      <c r="K28" s="26" t="s">
        <v>26</v>
      </c>
      <c r="L28" s="23">
        <v>24.5</v>
      </c>
      <c r="M28" s="28">
        <f>IF(L28="-",0,IF(L28&gt;-20,20*L28/34))</f>
        <v>14.411764705882353</v>
      </c>
      <c r="N28" s="23">
        <v>8.1999999999999993</v>
      </c>
      <c r="O28" s="28">
        <f>IF(N28="-",0,IF(N28&gt;-40,40*N28/10))</f>
        <v>32.799999999999997</v>
      </c>
      <c r="P28" s="27">
        <v>11.82</v>
      </c>
      <c r="Q28" s="28">
        <v>35.22</v>
      </c>
      <c r="R28" s="29">
        <f>M28+O28+Q28</f>
        <v>82.431764705882358</v>
      </c>
      <c r="S28" s="23">
        <v>100</v>
      </c>
      <c r="T28" s="30">
        <f t="shared" si="1"/>
        <v>0.8243176470588236</v>
      </c>
      <c r="U28" s="23" t="s">
        <v>1260</v>
      </c>
    </row>
    <row r="29" spans="1:21">
      <c r="A29" s="23">
        <v>24</v>
      </c>
      <c r="B29" s="31" t="s">
        <v>686</v>
      </c>
      <c r="C29" s="23" t="s">
        <v>678</v>
      </c>
      <c r="D29" s="23" t="s">
        <v>479</v>
      </c>
      <c r="E29" s="24" t="str">
        <f t="shared" si="2"/>
        <v>К</v>
      </c>
      <c r="F29" s="24" t="str">
        <f t="shared" si="3"/>
        <v>Т</v>
      </c>
      <c r="G29" s="24" t="str">
        <f t="shared" si="4"/>
        <v>Б</v>
      </c>
      <c r="H29" s="23" t="s">
        <v>696</v>
      </c>
      <c r="I29" s="25">
        <v>6</v>
      </c>
      <c r="J29" s="23" t="s">
        <v>244</v>
      </c>
      <c r="K29" s="26" t="s">
        <v>26</v>
      </c>
      <c r="L29" s="27">
        <v>18</v>
      </c>
      <c r="M29" s="28">
        <f>IF(L29="-",0,IF(L29&gt;-20,20*L29/34))</f>
        <v>10.588235294117647</v>
      </c>
      <c r="N29" s="27">
        <v>9</v>
      </c>
      <c r="O29" s="28">
        <f>IF(N29="-",0,IF(N29&gt;-40,40*N29/10))</f>
        <v>36</v>
      </c>
      <c r="P29" s="27">
        <v>13.9</v>
      </c>
      <c r="Q29" s="28">
        <v>35.83</v>
      </c>
      <c r="R29" s="29">
        <f>M29+O29+Q29</f>
        <v>82.418235294117636</v>
      </c>
      <c r="S29" s="23">
        <v>100</v>
      </c>
      <c r="T29" s="30">
        <f t="shared" si="1"/>
        <v>0.82418235294117637</v>
      </c>
      <c r="U29" s="23" t="s">
        <v>1260</v>
      </c>
    </row>
    <row r="30" spans="1:21">
      <c r="A30" s="23">
        <v>25</v>
      </c>
      <c r="B30" s="23" t="s">
        <v>958</v>
      </c>
      <c r="C30" s="23" t="s">
        <v>646</v>
      </c>
      <c r="D30" s="23" t="s">
        <v>53</v>
      </c>
      <c r="E30" s="24" t="str">
        <f t="shared" si="2"/>
        <v>К</v>
      </c>
      <c r="F30" s="24" t="str">
        <f t="shared" si="3"/>
        <v>Б</v>
      </c>
      <c r="G30" s="24" t="str">
        <f t="shared" si="4"/>
        <v>А</v>
      </c>
      <c r="H30" s="23">
        <v>760245</v>
      </c>
      <c r="I30" s="25">
        <v>5</v>
      </c>
      <c r="J30" s="23" t="s">
        <v>959</v>
      </c>
      <c r="K30" s="26" t="s">
        <v>26</v>
      </c>
      <c r="L30" s="27">
        <v>17.5</v>
      </c>
      <c r="M30" s="28">
        <f>IF(L30="-",0,IF(L30&gt;-20,20*L30/34))</f>
        <v>10.294117647058824</v>
      </c>
      <c r="N30" s="27">
        <v>8</v>
      </c>
      <c r="O30" s="28">
        <f>IF(N30="-",0,IF(N30&gt;-40,40*N30/10))</f>
        <v>32</v>
      </c>
      <c r="P30" s="27">
        <v>15.9</v>
      </c>
      <c r="Q30" s="28">
        <v>40</v>
      </c>
      <c r="R30" s="29">
        <f>M30+O30+Q30</f>
        <v>82.294117647058826</v>
      </c>
      <c r="S30" s="23">
        <v>100</v>
      </c>
      <c r="T30" s="30">
        <f t="shared" si="1"/>
        <v>0.82294117647058829</v>
      </c>
      <c r="U30" s="23" t="s">
        <v>1260</v>
      </c>
    </row>
    <row r="31" spans="1:21">
      <c r="A31" s="23">
        <v>26</v>
      </c>
      <c r="B31" s="71" t="s">
        <v>499</v>
      </c>
      <c r="C31" s="71" t="s">
        <v>298</v>
      </c>
      <c r="D31" s="71" t="s">
        <v>458</v>
      </c>
      <c r="E31" s="24" t="str">
        <f t="shared" si="2"/>
        <v>Н</v>
      </c>
      <c r="F31" s="24" t="str">
        <f t="shared" si="3"/>
        <v>Т</v>
      </c>
      <c r="G31" s="24" t="str">
        <f t="shared" si="4"/>
        <v>А</v>
      </c>
      <c r="H31" s="37">
        <v>764204</v>
      </c>
      <c r="I31" s="71">
        <v>6</v>
      </c>
      <c r="J31" s="71" t="s">
        <v>189</v>
      </c>
      <c r="K31" s="26" t="s">
        <v>26</v>
      </c>
      <c r="L31" s="23">
        <v>24</v>
      </c>
      <c r="M31" s="28">
        <f>IF(L31="-",0,IF(L31&gt;-20,20*L31/34))</f>
        <v>14.117647058823529</v>
      </c>
      <c r="N31" s="23">
        <v>7.7</v>
      </c>
      <c r="O31" s="28">
        <f>IF(N31="-",0,IF(N31&gt;-40,40*N31/10))</f>
        <v>30.8</v>
      </c>
      <c r="P31" s="27">
        <v>11.26</v>
      </c>
      <c r="Q31" s="28">
        <v>36.979999999999997</v>
      </c>
      <c r="R31" s="29">
        <f>M31+O31+Q31</f>
        <v>81.897647058823537</v>
      </c>
      <c r="S31" s="23">
        <v>100</v>
      </c>
      <c r="T31" s="30">
        <f t="shared" si="1"/>
        <v>0.81897647058823542</v>
      </c>
      <c r="U31" s="23" t="s">
        <v>1260</v>
      </c>
    </row>
    <row r="32" spans="1:21">
      <c r="A32" s="23">
        <v>27</v>
      </c>
      <c r="B32" s="23" t="s">
        <v>63</v>
      </c>
      <c r="C32" s="23" t="s">
        <v>64</v>
      </c>
      <c r="D32" s="23" t="s">
        <v>65</v>
      </c>
      <c r="E32" s="24" t="str">
        <f t="shared" si="2"/>
        <v>Д</v>
      </c>
      <c r="F32" s="24" t="str">
        <f t="shared" si="3"/>
        <v>Е</v>
      </c>
      <c r="G32" s="24" t="str">
        <f t="shared" si="4"/>
        <v>Д</v>
      </c>
      <c r="H32" s="23">
        <v>760189</v>
      </c>
      <c r="I32" s="25">
        <v>5</v>
      </c>
      <c r="J32" s="23" t="s">
        <v>66</v>
      </c>
      <c r="K32" s="26" t="s">
        <v>26</v>
      </c>
      <c r="L32" s="27">
        <v>24</v>
      </c>
      <c r="M32" s="28">
        <f>IF(L32="-",0,IF(L32&gt;-20,20*L32/34))</f>
        <v>14.117647058823529</v>
      </c>
      <c r="N32" s="27">
        <v>8</v>
      </c>
      <c r="O32" s="28">
        <f>IF(N32="-",0,IF(N32&gt;-40,40*N32/10))</f>
        <v>32</v>
      </c>
      <c r="P32" s="27">
        <v>16.899999999999999</v>
      </c>
      <c r="Q32" s="28">
        <v>35.74</v>
      </c>
      <c r="R32" s="29">
        <f>M32+O32+Q32</f>
        <v>81.857647058823531</v>
      </c>
      <c r="S32" s="23">
        <v>100</v>
      </c>
      <c r="T32" s="30">
        <f t="shared" si="1"/>
        <v>0.81857647058823535</v>
      </c>
      <c r="U32" s="23" t="s">
        <v>1260</v>
      </c>
    </row>
    <row r="33" spans="1:21">
      <c r="A33" s="23">
        <v>28</v>
      </c>
      <c r="B33" s="23" t="s">
        <v>965</v>
      </c>
      <c r="C33" s="23" t="s">
        <v>706</v>
      </c>
      <c r="D33" s="23" t="s">
        <v>406</v>
      </c>
      <c r="E33" s="24" t="str">
        <f t="shared" si="2"/>
        <v>С</v>
      </c>
      <c r="F33" s="24" t="str">
        <f t="shared" si="3"/>
        <v>Г</v>
      </c>
      <c r="G33" s="24" t="str">
        <f t="shared" si="4"/>
        <v>В</v>
      </c>
      <c r="H33" s="23">
        <v>760245</v>
      </c>
      <c r="I33" s="25">
        <v>6</v>
      </c>
      <c r="J33" s="23" t="s">
        <v>966</v>
      </c>
      <c r="K33" s="26" t="s">
        <v>26</v>
      </c>
      <c r="L33" s="27">
        <v>27.5</v>
      </c>
      <c r="M33" s="28">
        <f>IF(L33="-",0,IF(L33&gt;-20,20*L33/34))</f>
        <v>16.176470588235293</v>
      </c>
      <c r="N33" s="27">
        <v>8</v>
      </c>
      <c r="O33" s="28">
        <f>IF(N33="-",0,IF(N33&gt;-40,40*N33/10))</f>
        <v>32</v>
      </c>
      <c r="P33" s="23">
        <v>18.899999999999999</v>
      </c>
      <c r="Q33" s="28">
        <v>33.65</v>
      </c>
      <c r="R33" s="29">
        <f>M33+O33+Q33</f>
        <v>81.826470588235281</v>
      </c>
      <c r="S33" s="23">
        <v>100</v>
      </c>
      <c r="T33" s="30">
        <f t="shared" si="1"/>
        <v>0.81826470588235278</v>
      </c>
      <c r="U33" s="23" t="s">
        <v>1260</v>
      </c>
    </row>
    <row r="34" spans="1:21" ht="16.2" thickBot="1">
      <c r="A34" s="23">
        <v>29</v>
      </c>
      <c r="B34" s="33" t="s">
        <v>288</v>
      </c>
      <c r="C34" s="33" t="s">
        <v>250</v>
      </c>
      <c r="D34" s="33" t="s">
        <v>254</v>
      </c>
      <c r="E34" s="24" t="str">
        <f t="shared" si="2"/>
        <v>Е</v>
      </c>
      <c r="F34" s="24" t="str">
        <f t="shared" si="3"/>
        <v>С</v>
      </c>
      <c r="G34" s="24" t="str">
        <f t="shared" si="4"/>
        <v>А</v>
      </c>
      <c r="H34" s="26">
        <v>764202</v>
      </c>
      <c r="I34" s="25">
        <v>5</v>
      </c>
      <c r="J34" s="23" t="s">
        <v>289</v>
      </c>
      <c r="K34" s="26" t="s">
        <v>26</v>
      </c>
      <c r="L34" s="27">
        <v>28</v>
      </c>
      <c r="M34" s="28">
        <f>IF(L34="-",0,IF(L34&gt;-20,20*L34/34))</f>
        <v>16.470588235294116</v>
      </c>
      <c r="N34" s="27">
        <v>8.1</v>
      </c>
      <c r="O34" s="28">
        <f>IF(N34="-",0,IF(N34&gt;-40,40*N34/10))</f>
        <v>32.4</v>
      </c>
      <c r="P34" s="34">
        <v>11</v>
      </c>
      <c r="Q34" s="28">
        <v>32.729999999999997</v>
      </c>
      <c r="R34" s="29">
        <f>M34+O34+Q34</f>
        <v>81.600588235294111</v>
      </c>
      <c r="S34" s="23">
        <v>100</v>
      </c>
      <c r="T34" s="30">
        <f t="shared" si="1"/>
        <v>0.81600588235294114</v>
      </c>
      <c r="U34" s="23" t="s">
        <v>1260</v>
      </c>
    </row>
    <row r="35" spans="1:21" ht="16.8" thickTop="1" thickBot="1">
      <c r="A35" s="23">
        <v>30</v>
      </c>
      <c r="B35" s="82" t="s">
        <v>622</v>
      </c>
      <c r="C35" s="86" t="s">
        <v>542</v>
      </c>
      <c r="D35" s="86" t="s">
        <v>57</v>
      </c>
      <c r="E35" s="24" t="str">
        <f t="shared" si="2"/>
        <v>П</v>
      </c>
      <c r="F35" s="24" t="str">
        <f t="shared" si="3"/>
        <v>А</v>
      </c>
      <c r="G35" s="24" t="str">
        <f t="shared" si="4"/>
        <v>Д</v>
      </c>
      <c r="H35" s="26">
        <v>760188</v>
      </c>
      <c r="I35" s="89">
        <v>5</v>
      </c>
      <c r="J35" s="90">
        <v>503</v>
      </c>
      <c r="K35" s="26" t="s">
        <v>26</v>
      </c>
      <c r="L35" s="27">
        <v>21</v>
      </c>
      <c r="M35" s="28">
        <f>IF(L35="-",0,IF(L35&gt;-20,20*L35/34))</f>
        <v>12.352941176470589</v>
      </c>
      <c r="N35" s="23">
        <v>9</v>
      </c>
      <c r="O35" s="28">
        <f>IF(N35="-",0,IF(N35&gt;-40,40*N35/10))</f>
        <v>36</v>
      </c>
      <c r="P35" s="27">
        <v>13.6</v>
      </c>
      <c r="Q35" s="28">
        <v>32.65</v>
      </c>
      <c r="R35" s="29">
        <f>M35+O35+Q35</f>
        <v>81.002941176470586</v>
      </c>
      <c r="S35" s="23">
        <v>100</v>
      </c>
      <c r="T35" s="30">
        <f t="shared" si="1"/>
        <v>0.81002941176470589</v>
      </c>
      <c r="U35" s="23" t="s">
        <v>1260</v>
      </c>
    </row>
    <row r="36" spans="1:21" ht="16.2" thickBot="1">
      <c r="A36" s="23">
        <v>31</v>
      </c>
      <c r="B36" s="72" t="s">
        <v>283</v>
      </c>
      <c r="C36" s="75" t="s">
        <v>278</v>
      </c>
      <c r="D36" s="75" t="s">
        <v>265</v>
      </c>
      <c r="E36" s="24" t="str">
        <f t="shared" si="2"/>
        <v>С</v>
      </c>
      <c r="F36" s="24" t="str">
        <f t="shared" si="3"/>
        <v>М</v>
      </c>
      <c r="G36" s="24" t="str">
        <f t="shared" si="4"/>
        <v>А</v>
      </c>
      <c r="H36" s="23">
        <v>764202</v>
      </c>
      <c r="I36" s="76">
        <v>5</v>
      </c>
      <c r="J36" s="75" t="s">
        <v>284</v>
      </c>
      <c r="K36" s="26" t="s">
        <v>26</v>
      </c>
      <c r="L36" s="27">
        <v>28</v>
      </c>
      <c r="M36" s="28">
        <f>IF(L36="-",0,IF(L36&gt;-20,20*L36/34))</f>
        <v>16.470588235294116</v>
      </c>
      <c r="N36" s="27">
        <v>7.9</v>
      </c>
      <c r="O36" s="28">
        <f>IF(N36="-",0,IF(N36&gt;-40,40*N36/10))</f>
        <v>31.6</v>
      </c>
      <c r="P36" s="23">
        <v>11</v>
      </c>
      <c r="Q36" s="28">
        <v>32.729999999999997</v>
      </c>
      <c r="R36" s="29">
        <f>M36+O36+Q36</f>
        <v>80.800588235294114</v>
      </c>
      <c r="S36" s="23">
        <v>100</v>
      </c>
      <c r="T36" s="30">
        <f t="shared" si="1"/>
        <v>0.80800588235294113</v>
      </c>
      <c r="U36" s="23" t="s">
        <v>1260</v>
      </c>
    </row>
    <row r="37" spans="1:21" ht="16.2" thickBot="1">
      <c r="A37" s="23">
        <v>32</v>
      </c>
      <c r="B37" s="80" t="s">
        <v>624</v>
      </c>
      <c r="C37" s="85" t="s">
        <v>178</v>
      </c>
      <c r="D37" s="85" t="s">
        <v>588</v>
      </c>
      <c r="E37" s="24" t="str">
        <f t="shared" si="2"/>
        <v>К</v>
      </c>
      <c r="F37" s="24" t="str">
        <f t="shared" si="3"/>
        <v>А</v>
      </c>
      <c r="G37" s="24" t="str">
        <f t="shared" si="4"/>
        <v>И</v>
      </c>
      <c r="H37" s="26">
        <v>760188</v>
      </c>
      <c r="I37" s="76">
        <v>5</v>
      </c>
      <c r="J37" s="75">
        <v>510</v>
      </c>
      <c r="K37" s="26" t="s">
        <v>26</v>
      </c>
      <c r="L37" s="27">
        <v>18</v>
      </c>
      <c r="M37" s="28">
        <f>IF(L37="-",0,IF(L37&gt;-20,20*L37/34))</f>
        <v>10.588235294117647</v>
      </c>
      <c r="N37" s="27">
        <v>9.4</v>
      </c>
      <c r="O37" s="28">
        <f>IF(N37="-",0,IF(N37&gt;-40,40*N37/10))</f>
        <v>37.6</v>
      </c>
      <c r="P37" s="23">
        <v>13.7</v>
      </c>
      <c r="Q37" s="28">
        <v>32.409999999999997</v>
      </c>
      <c r="R37" s="29">
        <f>M37+O37+Q37</f>
        <v>80.598235294117643</v>
      </c>
      <c r="S37" s="23">
        <v>100</v>
      </c>
      <c r="T37" s="30">
        <f t="shared" si="1"/>
        <v>0.80598235294117648</v>
      </c>
      <c r="U37" s="23" t="s">
        <v>1260</v>
      </c>
    </row>
    <row r="38" spans="1:21" ht="16.2" thickBot="1">
      <c r="A38" s="23">
        <v>33</v>
      </c>
      <c r="B38" s="72" t="s">
        <v>911</v>
      </c>
      <c r="C38" s="75" t="s">
        <v>912</v>
      </c>
      <c r="D38" s="75" t="s">
        <v>913</v>
      </c>
      <c r="E38" s="24" t="str">
        <f t="shared" si="2"/>
        <v>У</v>
      </c>
      <c r="F38" s="24" t="str">
        <f t="shared" si="3"/>
        <v>С</v>
      </c>
      <c r="G38" s="24" t="str">
        <f t="shared" si="4"/>
        <v>А</v>
      </c>
      <c r="H38" s="23">
        <v>760239</v>
      </c>
      <c r="I38" s="76">
        <v>5</v>
      </c>
      <c r="J38" s="75" t="s">
        <v>226</v>
      </c>
      <c r="K38" s="26" t="s">
        <v>26</v>
      </c>
      <c r="L38" s="27">
        <v>30</v>
      </c>
      <c r="M38" s="28">
        <f>IF(L38="-",0,IF(L38&gt;-20,20*L38/34))</f>
        <v>17.647058823529413</v>
      </c>
      <c r="N38" s="27">
        <v>7.7</v>
      </c>
      <c r="O38" s="28">
        <f>IF(N38="-",0,IF(N38&gt;-40,40*N38/10))</f>
        <v>30.8</v>
      </c>
      <c r="P38" s="23">
        <v>10.210000000000001</v>
      </c>
      <c r="Q38" s="28">
        <v>32.130000000000003</v>
      </c>
      <c r="R38" s="29">
        <f>M38+O38+Q38</f>
        <v>80.577058823529427</v>
      </c>
      <c r="S38" s="23">
        <v>100</v>
      </c>
      <c r="T38" s="30">
        <f t="shared" si="1"/>
        <v>0.80577058823529424</v>
      </c>
      <c r="U38" s="23" t="s">
        <v>1260</v>
      </c>
    </row>
    <row r="39" spans="1:21" ht="16.2" thickBot="1">
      <c r="A39" s="23">
        <v>34</v>
      </c>
      <c r="B39" s="84" t="s">
        <v>854</v>
      </c>
      <c r="C39" s="87" t="s">
        <v>106</v>
      </c>
      <c r="D39" s="87" t="s">
        <v>855</v>
      </c>
      <c r="E39" s="24" t="str">
        <f t="shared" si="2"/>
        <v>С</v>
      </c>
      <c r="F39" s="24" t="str">
        <f t="shared" si="3"/>
        <v>А</v>
      </c>
      <c r="G39" s="24" t="str">
        <f t="shared" si="4"/>
        <v>А</v>
      </c>
      <c r="H39" s="26">
        <v>760184</v>
      </c>
      <c r="I39" s="76">
        <v>6</v>
      </c>
      <c r="J39" s="75" t="s">
        <v>856</v>
      </c>
      <c r="K39" s="26" t="s">
        <v>26</v>
      </c>
      <c r="L39" s="27">
        <v>20</v>
      </c>
      <c r="M39" s="28">
        <f>IF(L39="-",0,IF(L39&gt;-20,20*L39/34))</f>
        <v>11.764705882352942</v>
      </c>
      <c r="N39" s="27">
        <v>7.2</v>
      </c>
      <c r="O39" s="28">
        <f>IF(N39="-",0,IF(N39&gt;-40,40*N39/10))</f>
        <v>28.8</v>
      </c>
      <c r="P39" s="34">
        <v>8.1</v>
      </c>
      <c r="Q39" s="28">
        <v>40</v>
      </c>
      <c r="R39" s="29">
        <f>M39+O39+Q39</f>
        <v>80.564705882352939</v>
      </c>
      <c r="S39" s="23">
        <v>100</v>
      </c>
      <c r="T39" s="30">
        <f t="shared" si="1"/>
        <v>0.80564705882352938</v>
      </c>
      <c r="U39" s="23" t="s">
        <v>1260</v>
      </c>
    </row>
    <row r="40" spans="1:21" ht="16.2" thickBot="1">
      <c r="A40" s="23">
        <v>35</v>
      </c>
      <c r="B40" s="35" t="s">
        <v>464</v>
      </c>
      <c r="C40" s="36" t="s">
        <v>465</v>
      </c>
      <c r="D40" s="36" t="s">
        <v>45</v>
      </c>
      <c r="E40" s="24" t="str">
        <f t="shared" si="2"/>
        <v>Д</v>
      </c>
      <c r="F40" s="24" t="str">
        <f t="shared" si="3"/>
        <v>И</v>
      </c>
      <c r="G40" s="24" t="str">
        <f t="shared" si="4"/>
        <v>А</v>
      </c>
      <c r="H40" s="37">
        <v>764204</v>
      </c>
      <c r="I40" s="35">
        <v>5</v>
      </c>
      <c r="J40" s="36" t="s">
        <v>229</v>
      </c>
      <c r="K40" s="26" t="s">
        <v>26</v>
      </c>
      <c r="L40" s="27">
        <v>18.5</v>
      </c>
      <c r="M40" s="28">
        <f>IF(L40="-",0,IF(L40&gt;-20,20*L40/34))</f>
        <v>10.882352941176471</v>
      </c>
      <c r="N40" s="27">
        <v>8.3000000000000007</v>
      </c>
      <c r="O40" s="28">
        <f>IF(N40="-",0,IF(N40&gt;-40,40*N40/10))</f>
        <v>33.200000000000003</v>
      </c>
      <c r="P40" s="27">
        <v>11.43</v>
      </c>
      <c r="Q40" s="28">
        <v>36.43</v>
      </c>
      <c r="R40" s="29">
        <f>M40+O40+Q40</f>
        <v>80.512352941176474</v>
      </c>
      <c r="S40" s="23">
        <v>100</v>
      </c>
      <c r="T40" s="30">
        <f t="shared" si="1"/>
        <v>0.80512352941176468</v>
      </c>
      <c r="U40" s="23" t="s">
        <v>1260</v>
      </c>
    </row>
    <row r="41" spans="1:21" ht="16.2" thickBot="1">
      <c r="A41" s="23">
        <v>36</v>
      </c>
      <c r="B41" s="72" t="s">
        <v>462</v>
      </c>
      <c r="C41" s="75" t="s">
        <v>687</v>
      </c>
      <c r="D41" s="75" t="s">
        <v>475</v>
      </c>
      <c r="E41" s="24" t="str">
        <f t="shared" si="2"/>
        <v>Р</v>
      </c>
      <c r="F41" s="24" t="str">
        <f t="shared" si="3"/>
        <v>П</v>
      </c>
      <c r="G41" s="24" t="str">
        <f t="shared" si="4"/>
        <v>В</v>
      </c>
      <c r="H41" s="23" t="s">
        <v>696</v>
      </c>
      <c r="I41" s="76">
        <v>6</v>
      </c>
      <c r="J41" s="75" t="s">
        <v>688</v>
      </c>
      <c r="K41" s="26" t="s">
        <v>26</v>
      </c>
      <c r="L41" s="27">
        <v>21.5</v>
      </c>
      <c r="M41" s="28">
        <f>IF(L41="-",0,IF(L41&gt;-20,20*L41/34))</f>
        <v>12.647058823529411</v>
      </c>
      <c r="N41" s="27">
        <v>9.4</v>
      </c>
      <c r="O41" s="28">
        <f>IF(N41="-",0,IF(N41&gt;-40,40*N41/10))</f>
        <v>37.6</v>
      </c>
      <c r="P41" s="23">
        <v>16.47</v>
      </c>
      <c r="Q41" s="28">
        <v>30.24</v>
      </c>
      <c r="R41" s="29">
        <f>M41+O41+Q41</f>
        <v>80.487058823529409</v>
      </c>
      <c r="S41" s="23">
        <v>100</v>
      </c>
      <c r="T41" s="30">
        <f t="shared" si="1"/>
        <v>0.80487058823529412</v>
      </c>
      <c r="U41" s="23" t="s">
        <v>1261</v>
      </c>
    </row>
    <row r="42" spans="1:21" ht="16.2" thickBot="1">
      <c r="A42" s="23">
        <v>37</v>
      </c>
      <c r="B42" s="72" t="s">
        <v>59</v>
      </c>
      <c r="C42" s="75" t="s">
        <v>60</v>
      </c>
      <c r="D42" s="75" t="s">
        <v>61</v>
      </c>
      <c r="E42" s="24" t="str">
        <f t="shared" si="2"/>
        <v>О</v>
      </c>
      <c r="F42" s="24" t="str">
        <f t="shared" si="3"/>
        <v>Д</v>
      </c>
      <c r="G42" s="24" t="str">
        <f t="shared" si="4"/>
        <v>С</v>
      </c>
      <c r="H42" s="23">
        <v>760189</v>
      </c>
      <c r="I42" s="76">
        <v>5</v>
      </c>
      <c r="J42" s="75" t="s">
        <v>62</v>
      </c>
      <c r="K42" s="26" t="s">
        <v>26</v>
      </c>
      <c r="L42" s="27">
        <v>26</v>
      </c>
      <c r="M42" s="28">
        <f>IF(L42="-",0,IF(L42&gt;-20,20*L42/34))</f>
        <v>15.294117647058824</v>
      </c>
      <c r="N42" s="27">
        <v>7.5</v>
      </c>
      <c r="O42" s="28">
        <f>IF(N42="-",0,IF(N42&gt;-40,40*N42/10))</f>
        <v>30</v>
      </c>
      <c r="P42" s="27">
        <v>17.2</v>
      </c>
      <c r="Q42" s="28">
        <v>35.119999999999997</v>
      </c>
      <c r="R42" s="29">
        <f>M42+O42+Q42</f>
        <v>80.414117647058816</v>
      </c>
      <c r="S42" s="23">
        <v>100</v>
      </c>
      <c r="T42" s="30">
        <f t="shared" si="1"/>
        <v>0.80414117647058814</v>
      </c>
      <c r="U42" s="23" t="s">
        <v>1261</v>
      </c>
    </row>
    <row r="43" spans="1:21" ht="16.2" thickBot="1">
      <c r="A43" s="23">
        <v>38</v>
      </c>
      <c r="B43" s="72" t="s">
        <v>280</v>
      </c>
      <c r="C43" s="75" t="s">
        <v>164</v>
      </c>
      <c r="D43" s="75" t="s">
        <v>281</v>
      </c>
      <c r="E43" s="24" t="str">
        <f t="shared" si="2"/>
        <v>П</v>
      </c>
      <c r="F43" s="24" t="str">
        <f t="shared" si="3"/>
        <v>Е</v>
      </c>
      <c r="G43" s="24" t="str">
        <f t="shared" si="4"/>
        <v>А</v>
      </c>
      <c r="H43" s="32">
        <v>764202</v>
      </c>
      <c r="I43" s="76">
        <v>5</v>
      </c>
      <c r="J43" s="75" t="s">
        <v>282</v>
      </c>
      <c r="K43" s="26" t="s">
        <v>26</v>
      </c>
      <c r="L43" s="27">
        <v>23</v>
      </c>
      <c r="M43" s="28">
        <f>IF(L43="-",0,IF(L43&gt;-20,20*L43/34))</f>
        <v>13.529411764705882</v>
      </c>
      <c r="N43" s="27">
        <v>7.8</v>
      </c>
      <c r="O43" s="28">
        <f>IF(N43="-",0,IF(N43&gt;-40,40*N43/10))</f>
        <v>31.2</v>
      </c>
      <c r="P43" s="27">
        <v>10.1</v>
      </c>
      <c r="Q43" s="28">
        <v>35.64</v>
      </c>
      <c r="R43" s="29">
        <f>M43+O43+Q43</f>
        <v>80.369411764705887</v>
      </c>
      <c r="S43" s="23">
        <v>100</v>
      </c>
      <c r="T43" s="30">
        <f t="shared" si="1"/>
        <v>0.80369411764705889</v>
      </c>
      <c r="U43" s="23" t="s">
        <v>1261</v>
      </c>
    </row>
    <row r="44" spans="1:21" ht="16.2" thickBot="1">
      <c r="A44" s="23">
        <v>39</v>
      </c>
      <c r="B44" s="72" t="s">
        <v>1183</v>
      </c>
      <c r="C44" s="75" t="s">
        <v>52</v>
      </c>
      <c r="D44" s="75" t="s">
        <v>65</v>
      </c>
      <c r="E44" s="24" t="str">
        <f t="shared" si="2"/>
        <v>Я</v>
      </c>
      <c r="F44" s="24" t="str">
        <f t="shared" si="3"/>
        <v>А</v>
      </c>
      <c r="G44" s="24" t="str">
        <f t="shared" si="4"/>
        <v>Д</v>
      </c>
      <c r="H44" s="23" t="s">
        <v>1161</v>
      </c>
      <c r="I44" s="76">
        <v>5</v>
      </c>
      <c r="J44" s="75" t="s">
        <v>1184</v>
      </c>
      <c r="K44" s="47" t="s">
        <v>26</v>
      </c>
      <c r="L44" s="27">
        <v>27</v>
      </c>
      <c r="M44" s="28">
        <f>IF(L44="-",0,IF(L44&gt;-20,20*L44/34))</f>
        <v>15.882352941176471</v>
      </c>
      <c r="N44" s="27">
        <v>7</v>
      </c>
      <c r="O44" s="28">
        <f>IF(N44="-",0,IF(N44&gt;-40,40*N44/10))</f>
        <v>28</v>
      </c>
      <c r="P44" s="27">
        <v>24.7</v>
      </c>
      <c r="Q44" s="28">
        <v>36.28</v>
      </c>
      <c r="R44" s="29">
        <f>M44+O44+Q44</f>
        <v>80.162352941176465</v>
      </c>
      <c r="S44" s="23">
        <v>100</v>
      </c>
      <c r="T44" s="30">
        <f t="shared" si="1"/>
        <v>0.80162352941176462</v>
      </c>
      <c r="U44" s="23" t="s">
        <v>1261</v>
      </c>
    </row>
    <row r="45" spans="1:21" ht="16.2" thickBot="1">
      <c r="A45" s="23">
        <v>40</v>
      </c>
      <c r="B45" s="35" t="s">
        <v>481</v>
      </c>
      <c r="C45" s="36" t="s">
        <v>172</v>
      </c>
      <c r="D45" s="36" t="s">
        <v>482</v>
      </c>
      <c r="E45" s="24" t="str">
        <f t="shared" si="2"/>
        <v>М</v>
      </c>
      <c r="F45" s="24" t="str">
        <f t="shared" si="3"/>
        <v>Т</v>
      </c>
      <c r="G45" s="24" t="str">
        <f t="shared" si="4"/>
        <v>О</v>
      </c>
      <c r="H45" s="37">
        <v>764204</v>
      </c>
      <c r="I45" s="35">
        <v>6</v>
      </c>
      <c r="J45" s="36" t="s">
        <v>483</v>
      </c>
      <c r="K45" s="26" t="s">
        <v>26</v>
      </c>
      <c r="L45" s="27">
        <v>23</v>
      </c>
      <c r="M45" s="28">
        <f>IF(L45="-",0,IF(L45&gt;-20,20*L45/34))</f>
        <v>13.529411764705882</v>
      </c>
      <c r="N45" s="27">
        <v>8.5</v>
      </c>
      <c r="O45" s="28">
        <f>IF(N45="-",0,IF(N45&gt;-40,40*N45/10))</f>
        <v>34</v>
      </c>
      <c r="P45" s="27">
        <v>12.84</v>
      </c>
      <c r="Q45" s="28">
        <v>32.42</v>
      </c>
      <c r="R45" s="29">
        <f>M45+O45+Q45</f>
        <v>79.949411764705886</v>
      </c>
      <c r="S45" s="23">
        <v>100</v>
      </c>
      <c r="T45" s="30">
        <f t="shared" si="1"/>
        <v>0.79949411764705891</v>
      </c>
      <c r="U45" s="23" t="s">
        <v>1261</v>
      </c>
    </row>
    <row r="46" spans="1:21" ht="16.2" thickBot="1">
      <c r="A46" s="23">
        <v>41</v>
      </c>
      <c r="B46" s="81" t="s">
        <v>689</v>
      </c>
      <c r="C46" s="78" t="s">
        <v>651</v>
      </c>
      <c r="D46" s="78" t="s">
        <v>690</v>
      </c>
      <c r="E46" s="24" t="str">
        <f t="shared" si="2"/>
        <v>К</v>
      </c>
      <c r="F46" s="24" t="str">
        <f t="shared" si="3"/>
        <v>Г</v>
      </c>
      <c r="G46" s="24" t="str">
        <f t="shared" si="4"/>
        <v>Р</v>
      </c>
      <c r="H46" s="23" t="s">
        <v>696</v>
      </c>
      <c r="I46" s="88">
        <v>6</v>
      </c>
      <c r="J46" s="78" t="s">
        <v>691</v>
      </c>
      <c r="K46" s="26" t="s">
        <v>26</v>
      </c>
      <c r="L46" s="27">
        <v>24.5</v>
      </c>
      <c r="M46" s="28">
        <f>IF(L46="-",0,IF(L46&gt;-20,20*L46/34))</f>
        <v>14.411764705882353</v>
      </c>
      <c r="N46" s="27">
        <v>7.2</v>
      </c>
      <c r="O46" s="28">
        <f>IF(N46="-",0,IF(N46&gt;-40,40*N46/10))</f>
        <v>28.8</v>
      </c>
      <c r="P46" s="27">
        <v>13.58</v>
      </c>
      <c r="Q46" s="28">
        <v>36.67</v>
      </c>
      <c r="R46" s="29">
        <f>M46+O46+Q46</f>
        <v>79.881764705882347</v>
      </c>
      <c r="S46" s="23">
        <v>100</v>
      </c>
      <c r="T46" s="30">
        <f t="shared" si="1"/>
        <v>0.79881764705882352</v>
      </c>
      <c r="U46" s="23" t="s">
        <v>1261</v>
      </c>
    </row>
    <row r="47" spans="1:21" ht="16.2" thickBot="1">
      <c r="A47" s="23">
        <v>42</v>
      </c>
      <c r="B47" s="35" t="s">
        <v>487</v>
      </c>
      <c r="C47" s="36" t="s">
        <v>488</v>
      </c>
      <c r="D47" s="36" t="s">
        <v>489</v>
      </c>
      <c r="E47" s="24" t="str">
        <f t="shared" si="2"/>
        <v>Ш</v>
      </c>
      <c r="F47" s="24" t="str">
        <f t="shared" si="3"/>
        <v>Д</v>
      </c>
      <c r="G47" s="24" t="str">
        <f t="shared" si="4"/>
        <v>У</v>
      </c>
      <c r="H47" s="37">
        <v>764204</v>
      </c>
      <c r="I47" s="35">
        <v>6</v>
      </c>
      <c r="J47" s="36" t="s">
        <v>490</v>
      </c>
      <c r="K47" s="26" t="s">
        <v>26</v>
      </c>
      <c r="L47" s="27">
        <v>23</v>
      </c>
      <c r="M47" s="28">
        <f>IF(L47="-",0,IF(L47&gt;-20,20*L47/34))</f>
        <v>13.529411764705882</v>
      </c>
      <c r="N47" s="23">
        <v>8.6</v>
      </c>
      <c r="O47" s="28">
        <f>IF(N47="-",0,IF(N47&gt;-40,40*N47/10))</f>
        <v>34.4</v>
      </c>
      <c r="P47" s="27">
        <v>13.08</v>
      </c>
      <c r="Q47" s="28">
        <v>31.83</v>
      </c>
      <c r="R47" s="29">
        <f>M47+O47+Q47</f>
        <v>79.759411764705874</v>
      </c>
      <c r="S47" s="23">
        <v>100</v>
      </c>
      <c r="T47" s="30">
        <f t="shared" si="1"/>
        <v>0.79759411764705879</v>
      </c>
      <c r="U47" s="23" t="s">
        <v>1261</v>
      </c>
    </row>
    <row r="48" spans="1:21" ht="16.2" thickBot="1">
      <c r="A48" s="23">
        <v>43</v>
      </c>
      <c r="B48" s="72" t="s">
        <v>245</v>
      </c>
      <c r="C48" s="75" t="s">
        <v>246</v>
      </c>
      <c r="D48" s="75" t="s">
        <v>247</v>
      </c>
      <c r="E48" s="24" t="str">
        <f t="shared" si="2"/>
        <v>Х</v>
      </c>
      <c r="F48" s="24" t="str">
        <f t="shared" si="3"/>
        <v>С</v>
      </c>
      <c r="G48" s="24" t="str">
        <f t="shared" si="4"/>
        <v>В</v>
      </c>
      <c r="H48" s="23">
        <v>764202</v>
      </c>
      <c r="I48" s="76">
        <v>6</v>
      </c>
      <c r="J48" s="75" t="s">
        <v>248</v>
      </c>
      <c r="K48" s="26" t="s">
        <v>26</v>
      </c>
      <c r="L48" s="27">
        <v>27</v>
      </c>
      <c r="M48" s="28">
        <f>IF(L48="-",0,IF(L48&gt;-20,20*L48/34))</f>
        <v>15.882352941176471</v>
      </c>
      <c r="N48" s="27">
        <v>8.4</v>
      </c>
      <c r="O48" s="28">
        <f>IF(N48="-",0,IF(N48&gt;-40,40*N48/10))</f>
        <v>33.6</v>
      </c>
      <c r="P48" s="27">
        <v>12</v>
      </c>
      <c r="Q48" s="28">
        <v>30</v>
      </c>
      <c r="R48" s="29">
        <f>M48+O48+Q48</f>
        <v>79.482352941176472</v>
      </c>
      <c r="S48" s="23">
        <v>100</v>
      </c>
      <c r="T48" s="30">
        <f t="shared" si="1"/>
        <v>0.79482352941176471</v>
      </c>
      <c r="U48" s="23" t="s">
        <v>1261</v>
      </c>
    </row>
    <row r="49" spans="1:21" ht="16.2" thickBot="1">
      <c r="A49" s="23">
        <v>44</v>
      </c>
      <c r="B49" s="72" t="s">
        <v>297</v>
      </c>
      <c r="C49" s="75" t="s">
        <v>298</v>
      </c>
      <c r="D49" s="75" t="s">
        <v>281</v>
      </c>
      <c r="E49" s="24" t="str">
        <f t="shared" si="2"/>
        <v>Д</v>
      </c>
      <c r="F49" s="24" t="str">
        <f t="shared" si="3"/>
        <v>Т</v>
      </c>
      <c r="G49" s="24" t="str">
        <f t="shared" si="4"/>
        <v>А</v>
      </c>
      <c r="H49" s="23">
        <v>764202</v>
      </c>
      <c r="I49" s="76">
        <v>6</v>
      </c>
      <c r="J49" s="75" t="s">
        <v>299</v>
      </c>
      <c r="K49" s="26" t="s">
        <v>26</v>
      </c>
      <c r="L49" s="27">
        <v>24</v>
      </c>
      <c r="M49" s="28">
        <f>IF(L49="-",0,IF(L49&gt;-20,20*L49/34))</f>
        <v>14.117647058823529</v>
      </c>
      <c r="N49" s="27">
        <v>8</v>
      </c>
      <c r="O49" s="28">
        <f>IF(N49="-",0,IF(N49&gt;-40,40*N49/10))</f>
        <v>32</v>
      </c>
      <c r="P49" s="27">
        <v>10.8</v>
      </c>
      <c r="Q49" s="28">
        <v>33.33</v>
      </c>
      <c r="R49" s="29">
        <f>M49+O49+Q49</f>
        <v>79.44764705882352</v>
      </c>
      <c r="S49" s="23">
        <v>100</v>
      </c>
      <c r="T49" s="30">
        <f t="shared" si="1"/>
        <v>0.79447647058823523</v>
      </c>
      <c r="U49" s="23" t="s">
        <v>1261</v>
      </c>
    </row>
    <row r="50" spans="1:21" ht="16.2" thickBot="1">
      <c r="A50" s="23">
        <v>45</v>
      </c>
      <c r="B50" s="72" t="s">
        <v>43</v>
      </c>
      <c r="C50" s="75" t="s">
        <v>44</v>
      </c>
      <c r="D50" s="75" t="s">
        <v>45</v>
      </c>
      <c r="E50" s="24" t="str">
        <f t="shared" si="2"/>
        <v>Г</v>
      </c>
      <c r="F50" s="24" t="str">
        <f t="shared" si="3"/>
        <v>Д</v>
      </c>
      <c r="G50" s="24" t="str">
        <f t="shared" si="4"/>
        <v>А</v>
      </c>
      <c r="H50" s="23">
        <v>760189</v>
      </c>
      <c r="I50" s="76">
        <v>5</v>
      </c>
      <c r="J50" s="75" t="s">
        <v>46</v>
      </c>
      <c r="K50" s="26" t="s">
        <v>26</v>
      </c>
      <c r="L50" s="27">
        <v>29</v>
      </c>
      <c r="M50" s="28">
        <f>IF(L50="-",0,IF(L50&gt;-20,20*L50/34))</f>
        <v>17.058823529411764</v>
      </c>
      <c r="N50" s="27">
        <v>6</v>
      </c>
      <c r="O50" s="28">
        <f>IF(N50="-",0,IF(N50&gt;-40,40*N50/10))</f>
        <v>24</v>
      </c>
      <c r="P50" s="27">
        <v>15.8</v>
      </c>
      <c r="Q50" s="28">
        <v>38.229999999999997</v>
      </c>
      <c r="R50" s="29">
        <f>M50+O50+Q50</f>
        <v>79.288823529411758</v>
      </c>
      <c r="S50" s="23">
        <v>100</v>
      </c>
      <c r="T50" s="30">
        <f t="shared" si="1"/>
        <v>0.79288823529411756</v>
      </c>
      <c r="U50" s="23" t="s">
        <v>1261</v>
      </c>
    </row>
    <row r="51" spans="1:21" ht="16.2" thickBot="1">
      <c r="A51" s="23">
        <v>46</v>
      </c>
      <c r="B51" s="72" t="s">
        <v>960</v>
      </c>
      <c r="C51" s="75" t="s">
        <v>961</v>
      </c>
      <c r="D51" s="75" t="s">
        <v>53</v>
      </c>
      <c r="E51" s="24" t="str">
        <f t="shared" si="2"/>
        <v>Т</v>
      </c>
      <c r="F51" s="24" t="str">
        <f t="shared" si="3"/>
        <v>В</v>
      </c>
      <c r="G51" s="24" t="str">
        <f t="shared" si="4"/>
        <v>А</v>
      </c>
      <c r="H51" s="23">
        <v>760245</v>
      </c>
      <c r="I51" s="76">
        <v>5</v>
      </c>
      <c r="J51" s="75" t="s">
        <v>962</v>
      </c>
      <c r="K51" s="26" t="s">
        <v>26</v>
      </c>
      <c r="L51" s="27">
        <v>23</v>
      </c>
      <c r="M51" s="28">
        <f>IF(L51="-",0,IF(L51&gt;-20,20*L51/34))</f>
        <v>13.529411764705882</v>
      </c>
      <c r="N51" s="23">
        <v>7</v>
      </c>
      <c r="O51" s="28">
        <f>IF(N51="-",0,IF(N51&gt;-40,40*N51/10))</f>
        <v>28</v>
      </c>
      <c r="P51" s="27">
        <v>16.899999999999999</v>
      </c>
      <c r="Q51" s="28">
        <v>37.630000000000003</v>
      </c>
      <c r="R51" s="29">
        <f>M51+O51+Q51</f>
        <v>79.159411764705879</v>
      </c>
      <c r="S51" s="23">
        <v>100</v>
      </c>
      <c r="T51" s="30">
        <f t="shared" si="1"/>
        <v>0.79159411764705878</v>
      </c>
      <c r="U51" s="23" t="s">
        <v>1261</v>
      </c>
    </row>
    <row r="52" spans="1:21" ht="16.2" thickBot="1">
      <c r="A52" s="23">
        <v>47</v>
      </c>
      <c r="B52" s="72" t="s">
        <v>249</v>
      </c>
      <c r="C52" s="75" t="s">
        <v>250</v>
      </c>
      <c r="D52" s="75" t="s">
        <v>251</v>
      </c>
      <c r="E52" s="24" t="str">
        <f t="shared" si="2"/>
        <v>Н</v>
      </c>
      <c r="F52" s="24" t="str">
        <f t="shared" si="3"/>
        <v>С</v>
      </c>
      <c r="G52" s="24" t="str">
        <f t="shared" si="4"/>
        <v>Р</v>
      </c>
      <c r="H52" s="23">
        <v>764202</v>
      </c>
      <c r="I52" s="76">
        <v>6</v>
      </c>
      <c r="J52" s="75" t="s">
        <v>252</v>
      </c>
      <c r="K52" s="26" t="s">
        <v>26</v>
      </c>
      <c r="L52" s="91">
        <v>21</v>
      </c>
      <c r="M52" s="28">
        <f>IF(L52="-",0,IF(L52&gt;-20,20*L52/34))</f>
        <v>12.352941176470589</v>
      </c>
      <c r="N52" s="92">
        <v>8.5</v>
      </c>
      <c r="O52" s="28">
        <f>IF(N52="-",0,IF(N52&gt;-40,40*N52/10))</f>
        <v>34</v>
      </c>
      <c r="P52" s="91">
        <v>11</v>
      </c>
      <c r="Q52" s="28">
        <v>32.729999999999997</v>
      </c>
      <c r="R52" s="29">
        <f>M52+O52+Q52</f>
        <v>79.082941176470584</v>
      </c>
      <c r="S52" s="23">
        <v>100</v>
      </c>
      <c r="T52" s="30">
        <f t="shared" si="1"/>
        <v>0.79082941176470589</v>
      </c>
      <c r="U52" s="23" t="s">
        <v>1261</v>
      </c>
    </row>
    <row r="53" spans="1:21" ht="16.2" thickBot="1">
      <c r="A53" s="23">
        <v>48</v>
      </c>
      <c r="B53" s="72" t="s">
        <v>293</v>
      </c>
      <c r="C53" s="75" t="s">
        <v>294</v>
      </c>
      <c r="D53" s="75" t="s">
        <v>295</v>
      </c>
      <c r="E53" s="24" t="str">
        <f t="shared" si="2"/>
        <v>Ж</v>
      </c>
      <c r="F53" s="24" t="str">
        <f t="shared" si="3"/>
        <v>И</v>
      </c>
      <c r="G53" s="24" t="str">
        <f t="shared" si="4"/>
        <v>И</v>
      </c>
      <c r="H53" s="23">
        <v>764202</v>
      </c>
      <c r="I53" s="76">
        <v>6</v>
      </c>
      <c r="J53" s="75" t="s">
        <v>296</v>
      </c>
      <c r="K53" s="26" t="s">
        <v>26</v>
      </c>
      <c r="L53" s="91">
        <v>23</v>
      </c>
      <c r="M53" s="28">
        <f>IF(L53="-",0,IF(L53&gt;-20,20*L53/34))</f>
        <v>13.529411764705882</v>
      </c>
      <c r="N53" s="91">
        <v>8.1999999999999993</v>
      </c>
      <c r="O53" s="28">
        <f>IF(N53="-",0,IF(N53&gt;-40,40*N53/10))</f>
        <v>32.799999999999997</v>
      </c>
      <c r="P53" s="91">
        <v>11</v>
      </c>
      <c r="Q53" s="28">
        <v>32.729999999999997</v>
      </c>
      <c r="R53" s="29">
        <f>M53+O53+Q53</f>
        <v>79.059411764705885</v>
      </c>
      <c r="S53" s="23">
        <v>100</v>
      </c>
      <c r="T53" s="30">
        <f t="shared" si="1"/>
        <v>0.79059411764705889</v>
      </c>
      <c r="U53" s="23" t="s">
        <v>1261</v>
      </c>
    </row>
    <row r="54" spans="1:21" ht="16.2" thickBot="1">
      <c r="A54" s="23">
        <v>49</v>
      </c>
      <c r="B54" s="72" t="s">
        <v>692</v>
      </c>
      <c r="C54" s="75" t="s">
        <v>60</v>
      </c>
      <c r="D54" s="75" t="s">
        <v>53</v>
      </c>
      <c r="E54" s="24" t="str">
        <f t="shared" si="2"/>
        <v>А</v>
      </c>
      <c r="F54" s="24" t="str">
        <f t="shared" si="3"/>
        <v>Д</v>
      </c>
      <c r="G54" s="24" t="str">
        <f t="shared" si="4"/>
        <v>А</v>
      </c>
      <c r="H54" s="23" t="s">
        <v>696</v>
      </c>
      <c r="I54" s="76">
        <v>6</v>
      </c>
      <c r="J54" s="75" t="s">
        <v>693</v>
      </c>
      <c r="K54" s="26" t="s">
        <v>26</v>
      </c>
      <c r="L54" s="91">
        <v>9.5</v>
      </c>
      <c r="M54" s="28">
        <f>IF(L54="-",0,IF(L54&gt;-20,20*L54/34))</f>
        <v>5.5882352941176467</v>
      </c>
      <c r="N54" s="91">
        <v>8.6</v>
      </c>
      <c r="O54" s="28">
        <f>IF(N54="-",0,IF(N54&gt;-40,40*N54/10))</f>
        <v>34.4</v>
      </c>
      <c r="P54" s="91">
        <v>12.78</v>
      </c>
      <c r="Q54" s="28">
        <v>38.97</v>
      </c>
      <c r="R54" s="29">
        <f>M54+O54+Q54</f>
        <v>78.958235294117642</v>
      </c>
      <c r="S54" s="23">
        <v>100</v>
      </c>
      <c r="T54" s="30">
        <f t="shared" si="1"/>
        <v>0.7895823529411764</v>
      </c>
      <c r="U54" s="23" t="s">
        <v>1261</v>
      </c>
    </row>
    <row r="55" spans="1:21">
      <c r="A55" s="23">
        <v>50</v>
      </c>
      <c r="B55" s="23" t="s">
        <v>267</v>
      </c>
      <c r="C55" s="23" t="s">
        <v>268</v>
      </c>
      <c r="D55" s="23" t="s">
        <v>251</v>
      </c>
      <c r="E55" s="24" t="str">
        <f t="shared" si="2"/>
        <v>С</v>
      </c>
      <c r="F55" s="24" t="str">
        <f t="shared" si="3"/>
        <v>Я</v>
      </c>
      <c r="G55" s="24" t="str">
        <f t="shared" si="4"/>
        <v>Р</v>
      </c>
      <c r="H55" s="32">
        <v>764202</v>
      </c>
      <c r="I55" s="25">
        <v>5</v>
      </c>
      <c r="J55" s="23" t="s">
        <v>269</v>
      </c>
      <c r="K55" s="26" t="s">
        <v>26</v>
      </c>
      <c r="L55" s="27">
        <v>22.5</v>
      </c>
      <c r="M55" s="28">
        <f>IF(L55="-",0,IF(L55&gt;-20,20*L55/34))</f>
        <v>13.235294117647058</v>
      </c>
      <c r="N55" s="27">
        <v>8.1999999999999993</v>
      </c>
      <c r="O55" s="28">
        <f>IF(N55="-",0,IF(N55&gt;-40,40*N55/10))</f>
        <v>32.799999999999997</v>
      </c>
      <c r="P55" s="23">
        <v>11</v>
      </c>
      <c r="Q55" s="28">
        <v>32.729999999999997</v>
      </c>
      <c r="R55" s="29">
        <f>M55+O55+Q55</f>
        <v>78.765294117647045</v>
      </c>
      <c r="S55" s="23">
        <v>100</v>
      </c>
      <c r="T55" s="30">
        <f t="shared" si="1"/>
        <v>0.78765294117647044</v>
      </c>
      <c r="U55" s="23" t="s">
        <v>1261</v>
      </c>
    </row>
    <row r="56" spans="1:21">
      <c r="A56" s="23">
        <v>51</v>
      </c>
      <c r="B56" s="23" t="s">
        <v>914</v>
      </c>
      <c r="C56" s="23" t="s">
        <v>138</v>
      </c>
      <c r="D56" s="23" t="s">
        <v>45</v>
      </c>
      <c r="E56" s="24" t="str">
        <f t="shared" si="2"/>
        <v>Ш</v>
      </c>
      <c r="F56" s="24" t="str">
        <f t="shared" si="3"/>
        <v>М</v>
      </c>
      <c r="G56" s="24" t="str">
        <f t="shared" si="4"/>
        <v>А</v>
      </c>
      <c r="H56" s="23">
        <v>760239</v>
      </c>
      <c r="I56" s="25">
        <v>6</v>
      </c>
      <c r="J56" s="23" t="s">
        <v>483</v>
      </c>
      <c r="K56" s="26" t="s">
        <v>26</v>
      </c>
      <c r="L56" s="27">
        <v>24</v>
      </c>
      <c r="M56" s="28">
        <f>IF(L56="-",0,IF(L56&gt;-20,20*L56/34))</f>
        <v>14.117647058823529</v>
      </c>
      <c r="N56" s="27">
        <v>8</v>
      </c>
      <c r="O56" s="28">
        <f>IF(N56="-",0,IF(N56&gt;-40,40*N56/10))</f>
        <v>32</v>
      </c>
      <c r="P56" s="27">
        <v>10.1</v>
      </c>
      <c r="Q56" s="28">
        <v>32.479999999999997</v>
      </c>
      <c r="R56" s="29">
        <f>M56+O56+Q56</f>
        <v>78.597647058823526</v>
      </c>
      <c r="S56" s="23">
        <v>100</v>
      </c>
      <c r="T56" s="30">
        <f t="shared" si="1"/>
        <v>0.78597647058823528</v>
      </c>
      <c r="U56" s="23" t="s">
        <v>1261</v>
      </c>
    </row>
    <row r="57" spans="1:21">
      <c r="A57" s="23">
        <v>52</v>
      </c>
      <c r="B57" s="23" t="s">
        <v>290</v>
      </c>
      <c r="C57" s="23" t="s">
        <v>291</v>
      </c>
      <c r="D57" s="23" t="s">
        <v>265</v>
      </c>
      <c r="E57" s="24" t="str">
        <f t="shared" si="2"/>
        <v>Д</v>
      </c>
      <c r="F57" s="24" t="str">
        <f t="shared" si="3"/>
        <v>Н</v>
      </c>
      <c r="G57" s="24" t="str">
        <f t="shared" si="4"/>
        <v>А</v>
      </c>
      <c r="H57" s="23">
        <v>764202</v>
      </c>
      <c r="I57" s="25">
        <v>5</v>
      </c>
      <c r="J57" s="23" t="s">
        <v>292</v>
      </c>
      <c r="K57" s="26" t="s">
        <v>26</v>
      </c>
      <c r="L57" s="27">
        <v>18</v>
      </c>
      <c r="M57" s="28">
        <f>IF(L57="-",0,IF(L57&gt;-20,20*L57/34))</f>
        <v>10.588235294117647</v>
      </c>
      <c r="N57" s="27">
        <v>8.4</v>
      </c>
      <c r="O57" s="28">
        <f>IF(N57="-",0,IF(N57&gt;-40,40*N57/10))</f>
        <v>33.6</v>
      </c>
      <c r="P57" s="27">
        <v>10.5</v>
      </c>
      <c r="Q57" s="28">
        <v>34.29</v>
      </c>
      <c r="R57" s="29">
        <f>M57+O57+Q57</f>
        <v>78.478235294117638</v>
      </c>
      <c r="S57" s="23">
        <v>100</v>
      </c>
      <c r="T57" s="30">
        <f t="shared" si="1"/>
        <v>0.78478235294117638</v>
      </c>
      <c r="U57" s="23" t="s">
        <v>1261</v>
      </c>
    </row>
    <row r="58" spans="1:21">
      <c r="A58" s="23">
        <v>53</v>
      </c>
      <c r="B58" s="71" t="s">
        <v>474</v>
      </c>
      <c r="C58" s="71" t="s">
        <v>465</v>
      </c>
      <c r="D58" s="71" t="s">
        <v>475</v>
      </c>
      <c r="E58" s="24" t="str">
        <f t="shared" si="2"/>
        <v>Г</v>
      </c>
      <c r="F58" s="24" t="str">
        <f t="shared" si="3"/>
        <v>И</v>
      </c>
      <c r="G58" s="24" t="str">
        <f t="shared" si="4"/>
        <v>В</v>
      </c>
      <c r="H58" s="37">
        <v>764204</v>
      </c>
      <c r="I58" s="71">
        <v>6</v>
      </c>
      <c r="J58" s="71" t="s">
        <v>476</v>
      </c>
      <c r="K58" s="26" t="s">
        <v>26</v>
      </c>
      <c r="L58" s="27">
        <v>21</v>
      </c>
      <c r="M58" s="28">
        <f>IF(L58="-",0,IF(L58&gt;-20,20*L58/34))</f>
        <v>12.352941176470589</v>
      </c>
      <c r="N58" s="27">
        <v>7.9</v>
      </c>
      <c r="O58" s="28">
        <f>IF(N58="-",0,IF(N58&gt;-40,40*N58/10))</f>
        <v>31.6</v>
      </c>
      <c r="P58" s="27">
        <v>12.11</v>
      </c>
      <c r="Q58" s="28">
        <v>34.380000000000003</v>
      </c>
      <c r="R58" s="29">
        <f>M58+O58+Q58</f>
        <v>78.332941176470598</v>
      </c>
      <c r="S58" s="23">
        <v>100</v>
      </c>
      <c r="T58" s="30">
        <f t="shared" si="1"/>
        <v>0.78332941176470594</v>
      </c>
      <c r="U58" s="23" t="s">
        <v>1261</v>
      </c>
    </row>
    <row r="59" spans="1:21">
      <c r="A59" s="23">
        <v>54</v>
      </c>
      <c r="B59" s="23" t="s">
        <v>1201</v>
      </c>
      <c r="C59" s="23" t="s">
        <v>1202</v>
      </c>
      <c r="D59" s="23" t="s">
        <v>57</v>
      </c>
      <c r="E59" s="24" t="str">
        <f t="shared" si="2"/>
        <v>Т</v>
      </c>
      <c r="F59" s="24" t="str">
        <f t="shared" si="3"/>
        <v>К</v>
      </c>
      <c r="G59" s="24" t="str">
        <f t="shared" si="4"/>
        <v>Д</v>
      </c>
      <c r="H59" s="23" t="s">
        <v>1161</v>
      </c>
      <c r="I59" s="25">
        <v>6</v>
      </c>
      <c r="J59" s="23" t="s">
        <v>1058</v>
      </c>
      <c r="K59" s="47" t="s">
        <v>26</v>
      </c>
      <c r="L59" s="27">
        <v>26</v>
      </c>
      <c r="M59" s="28">
        <f>IF(L59="-",0,IF(L59&gt;-20,20*L59/34))</f>
        <v>15.294117647058824</v>
      </c>
      <c r="N59" s="27">
        <v>6</v>
      </c>
      <c r="O59" s="28">
        <f>IF(N59="-",0,IF(N59&gt;-40,40*N59/10))</f>
        <v>24</v>
      </c>
      <c r="P59" s="27">
        <v>23.4</v>
      </c>
      <c r="Q59" s="69">
        <v>38.29</v>
      </c>
      <c r="R59" s="29">
        <f>M59+O59+Q59</f>
        <v>77.584117647058832</v>
      </c>
      <c r="S59" s="23">
        <v>100</v>
      </c>
      <c r="T59" s="30">
        <f t="shared" si="1"/>
        <v>0.77584117647058837</v>
      </c>
      <c r="U59" s="23" t="s">
        <v>1261</v>
      </c>
    </row>
    <row r="60" spans="1:21">
      <c r="A60" s="23">
        <v>55</v>
      </c>
      <c r="B60" s="71" t="s">
        <v>452</v>
      </c>
      <c r="C60" s="71" t="s">
        <v>257</v>
      </c>
      <c r="D60" s="71" t="s">
        <v>453</v>
      </c>
      <c r="E60" s="24" t="str">
        <f t="shared" si="2"/>
        <v>Г</v>
      </c>
      <c r="F60" s="24" t="str">
        <f t="shared" si="3"/>
        <v>М</v>
      </c>
      <c r="G60" s="24" t="str">
        <f t="shared" si="4"/>
        <v>А</v>
      </c>
      <c r="H60" s="37">
        <v>764204</v>
      </c>
      <c r="I60" s="71">
        <v>5</v>
      </c>
      <c r="J60" s="71" t="s">
        <v>206</v>
      </c>
      <c r="K60" s="26" t="s">
        <v>26</v>
      </c>
      <c r="L60" s="27">
        <v>18.5</v>
      </c>
      <c r="M60" s="28">
        <f>IF(L60="-",0,IF(L60&gt;-20,20*L60/34))</f>
        <v>10.882352941176471</v>
      </c>
      <c r="N60" s="23">
        <v>8</v>
      </c>
      <c r="O60" s="28">
        <f>IF(N60="-",0,IF(N60&gt;-40,40*N60/10))</f>
        <v>32</v>
      </c>
      <c r="P60" s="27">
        <v>12</v>
      </c>
      <c r="Q60" s="28">
        <v>34.700000000000003</v>
      </c>
      <c r="R60" s="29">
        <f>M60+O60+Q60</f>
        <v>77.582352941176481</v>
      </c>
      <c r="S60" s="23">
        <v>100</v>
      </c>
      <c r="T60" s="30">
        <f t="shared" si="1"/>
        <v>0.7758235294117648</v>
      </c>
      <c r="U60" s="23" t="s">
        <v>1261</v>
      </c>
    </row>
    <row r="61" spans="1:21">
      <c r="A61" s="23">
        <v>56</v>
      </c>
      <c r="B61" s="23" t="s">
        <v>277</v>
      </c>
      <c r="C61" s="23" t="s">
        <v>278</v>
      </c>
      <c r="D61" s="23" t="s">
        <v>271</v>
      </c>
      <c r="E61" s="24" t="str">
        <f t="shared" si="2"/>
        <v>З</v>
      </c>
      <c r="F61" s="24" t="str">
        <f t="shared" si="3"/>
        <v>М</v>
      </c>
      <c r="G61" s="24" t="str">
        <f t="shared" si="4"/>
        <v>В</v>
      </c>
      <c r="H61" s="23">
        <v>764202</v>
      </c>
      <c r="I61" s="25">
        <v>5</v>
      </c>
      <c r="J61" s="23" t="s">
        <v>279</v>
      </c>
      <c r="K61" s="26" t="s">
        <v>26</v>
      </c>
      <c r="L61" s="27">
        <v>22.5</v>
      </c>
      <c r="M61" s="28">
        <f>IF(L61="-",0,IF(L61&gt;-20,20*L61/34))</f>
        <v>13.235294117647058</v>
      </c>
      <c r="N61" s="27">
        <v>7.9</v>
      </c>
      <c r="O61" s="28">
        <f>IF(N61="-",0,IF(N61&gt;-40,40*N61/10))</f>
        <v>31.6</v>
      </c>
      <c r="P61" s="27">
        <v>11</v>
      </c>
      <c r="Q61" s="28">
        <v>32.729999999999997</v>
      </c>
      <c r="R61" s="29">
        <f>M61+O61+Q61</f>
        <v>77.565294117647056</v>
      </c>
      <c r="S61" s="23">
        <v>100</v>
      </c>
      <c r="T61" s="30">
        <f t="shared" si="1"/>
        <v>0.77565294117647055</v>
      </c>
      <c r="U61" s="23" t="s">
        <v>1261</v>
      </c>
    </row>
    <row r="62" spans="1:21">
      <c r="A62" s="23">
        <v>57</v>
      </c>
      <c r="B62" s="23" t="s">
        <v>1022</v>
      </c>
      <c r="C62" s="23" t="s">
        <v>60</v>
      </c>
      <c r="D62" s="23" t="s">
        <v>53</v>
      </c>
      <c r="E62" s="24" t="str">
        <f t="shared" si="2"/>
        <v>Д</v>
      </c>
      <c r="F62" s="24" t="str">
        <f t="shared" si="3"/>
        <v>Д</v>
      </c>
      <c r="G62" s="24" t="str">
        <f t="shared" si="4"/>
        <v>А</v>
      </c>
      <c r="H62" s="23">
        <v>763212</v>
      </c>
      <c r="I62" s="25">
        <v>6</v>
      </c>
      <c r="J62" s="23" t="s">
        <v>1023</v>
      </c>
      <c r="K62" s="26" t="s">
        <v>26</v>
      </c>
      <c r="L62" s="27">
        <v>9</v>
      </c>
      <c r="M62" s="28">
        <f>IF(L62="-",0,IF(L62&gt;-20,20*L62/34))</f>
        <v>5.2941176470588234</v>
      </c>
      <c r="N62" s="27">
        <v>8</v>
      </c>
      <c r="O62" s="28">
        <f>IF(N62="-",0,IF(N62&gt;-40,40*N62/10))</f>
        <v>32</v>
      </c>
      <c r="P62" s="27">
        <v>22</v>
      </c>
      <c r="Q62" s="28">
        <v>40</v>
      </c>
      <c r="R62" s="29">
        <f>M62+O62+Q62</f>
        <v>77.294117647058826</v>
      </c>
      <c r="S62" s="23">
        <v>100</v>
      </c>
      <c r="T62" s="30">
        <f t="shared" si="1"/>
        <v>0.77294117647058824</v>
      </c>
      <c r="U62" s="23" t="s">
        <v>1261</v>
      </c>
    </row>
    <row r="63" spans="1:21">
      <c r="A63" s="23">
        <v>58</v>
      </c>
      <c r="B63" s="71" t="s">
        <v>491</v>
      </c>
      <c r="C63" s="71" t="s">
        <v>60</v>
      </c>
      <c r="D63" s="71" t="s">
        <v>94</v>
      </c>
      <c r="E63" s="24" t="str">
        <f t="shared" si="2"/>
        <v>Е</v>
      </c>
      <c r="F63" s="24" t="str">
        <f t="shared" si="3"/>
        <v>Д</v>
      </c>
      <c r="G63" s="24" t="str">
        <f t="shared" si="4"/>
        <v>А</v>
      </c>
      <c r="H63" s="37">
        <v>764204</v>
      </c>
      <c r="I63" s="71">
        <v>6</v>
      </c>
      <c r="J63" s="71" t="s">
        <v>492</v>
      </c>
      <c r="K63" s="26" t="s">
        <v>26</v>
      </c>
      <c r="L63" s="27">
        <v>25</v>
      </c>
      <c r="M63" s="28">
        <f>IF(L63="-",0,IF(L63&gt;-20,20*L63/34))</f>
        <v>14.705882352941176</v>
      </c>
      <c r="N63" s="27">
        <v>8.1999999999999993</v>
      </c>
      <c r="O63" s="28">
        <f>IF(N63="-",0,IF(N63&gt;-40,40*N63/10))</f>
        <v>32.799999999999997</v>
      </c>
      <c r="P63" s="27">
        <v>14.44</v>
      </c>
      <c r="Q63" s="28">
        <v>28.83</v>
      </c>
      <c r="R63" s="29">
        <f>M63+O63+Q63</f>
        <v>76.335882352941169</v>
      </c>
      <c r="S63" s="23">
        <v>100</v>
      </c>
      <c r="T63" s="30">
        <f t="shared" si="1"/>
        <v>0.76335882352941165</v>
      </c>
      <c r="U63" s="23" t="s">
        <v>1261</v>
      </c>
    </row>
    <row r="64" spans="1:21">
      <c r="A64" s="23">
        <v>59</v>
      </c>
      <c r="B64" s="33" t="s">
        <v>155</v>
      </c>
      <c r="C64" s="33" t="s">
        <v>478</v>
      </c>
      <c r="D64" s="33" t="s">
        <v>827</v>
      </c>
      <c r="E64" s="24" t="str">
        <f t="shared" si="2"/>
        <v>П</v>
      </c>
      <c r="F64" s="24" t="str">
        <f t="shared" si="3"/>
        <v>Н</v>
      </c>
      <c r="G64" s="24" t="str">
        <f t="shared" si="4"/>
        <v>И</v>
      </c>
      <c r="H64" s="26" t="s">
        <v>1161</v>
      </c>
      <c r="I64" s="25">
        <v>6</v>
      </c>
      <c r="J64" s="23" t="s">
        <v>1203</v>
      </c>
      <c r="K64" s="47" t="s">
        <v>26</v>
      </c>
      <c r="L64" s="27">
        <v>28</v>
      </c>
      <c r="M64" s="28">
        <f>IF(L64="-",0,IF(L64&gt;-20,20*L64/34))</f>
        <v>16.470588235294116</v>
      </c>
      <c r="N64" s="27">
        <v>6.5</v>
      </c>
      <c r="O64" s="28">
        <f>IF(N64="-",0,IF(N64&gt;-40,40*N64/10))</f>
        <v>26</v>
      </c>
      <c r="P64" s="34">
        <v>26.5</v>
      </c>
      <c r="Q64" s="23">
        <v>33.81</v>
      </c>
      <c r="R64" s="29">
        <f>M64+O64+Q64</f>
        <v>76.280588235294118</v>
      </c>
      <c r="S64" s="23">
        <v>100</v>
      </c>
      <c r="T64" s="30">
        <f t="shared" si="1"/>
        <v>0.76280588235294122</v>
      </c>
      <c r="U64" s="23" t="s">
        <v>1261</v>
      </c>
    </row>
    <row r="65" spans="1:21">
      <c r="A65" s="23">
        <v>60</v>
      </c>
      <c r="B65" s="71" t="s">
        <v>470</v>
      </c>
      <c r="C65" s="71" t="s">
        <v>471</v>
      </c>
      <c r="D65" s="71" t="s">
        <v>472</v>
      </c>
      <c r="E65" s="24" t="str">
        <f t="shared" si="2"/>
        <v>П</v>
      </c>
      <c r="F65" s="24" t="str">
        <f t="shared" si="3"/>
        <v>Н</v>
      </c>
      <c r="G65" s="24" t="str">
        <f t="shared" si="4"/>
        <v>А</v>
      </c>
      <c r="H65" s="37">
        <v>764204</v>
      </c>
      <c r="I65" s="71">
        <v>5</v>
      </c>
      <c r="J65" s="71" t="s">
        <v>473</v>
      </c>
      <c r="K65" s="26" t="s">
        <v>26</v>
      </c>
      <c r="L65" s="27">
        <v>20</v>
      </c>
      <c r="M65" s="28">
        <f>IF(L65="-",0,IF(L65&gt;-20,20*L65/34))</f>
        <v>11.764705882352942</v>
      </c>
      <c r="N65" s="23">
        <v>7.8</v>
      </c>
      <c r="O65" s="28">
        <f>IF(N65="-",0,IF(N65&gt;-40,40*N65/10))</f>
        <v>31.2</v>
      </c>
      <c r="P65" s="23">
        <v>12.69</v>
      </c>
      <c r="Q65" s="28">
        <v>32.81</v>
      </c>
      <c r="R65" s="29">
        <f>M65+O65+Q65</f>
        <v>75.774705882352947</v>
      </c>
      <c r="S65" s="23">
        <v>100</v>
      </c>
      <c r="T65" s="30">
        <f t="shared" si="1"/>
        <v>0.75774705882352944</v>
      </c>
      <c r="U65" s="23" t="s">
        <v>1261</v>
      </c>
    </row>
    <row r="66" spans="1:21">
      <c r="A66" s="23">
        <v>61</v>
      </c>
      <c r="B66" s="23" t="s">
        <v>1198</v>
      </c>
      <c r="C66" s="23" t="s">
        <v>60</v>
      </c>
      <c r="D66" s="23" t="s">
        <v>462</v>
      </c>
      <c r="E66" s="24" t="str">
        <f t="shared" si="2"/>
        <v>Р</v>
      </c>
      <c r="F66" s="24" t="str">
        <f t="shared" si="3"/>
        <v>Д</v>
      </c>
      <c r="G66" s="24" t="str">
        <f t="shared" si="4"/>
        <v>Р</v>
      </c>
      <c r="H66" s="32" t="s">
        <v>1161</v>
      </c>
      <c r="I66" s="25">
        <v>6</v>
      </c>
      <c r="J66" s="23" t="s">
        <v>1063</v>
      </c>
      <c r="K66" s="47" t="s">
        <v>26</v>
      </c>
      <c r="L66" s="27">
        <v>20</v>
      </c>
      <c r="M66" s="28">
        <f>IF(L66="-",0,IF(L66&gt;-20,20*L66/34))</f>
        <v>11.764705882352942</v>
      </c>
      <c r="N66" s="27">
        <v>6</v>
      </c>
      <c r="O66" s="28">
        <f>IF(N66="-",0,IF(N66&gt;-40,40*N66/10))</f>
        <v>24</v>
      </c>
      <c r="P66" s="27">
        <v>22.4</v>
      </c>
      <c r="Q66" s="69">
        <v>40</v>
      </c>
      <c r="R66" s="29">
        <f>M66+O66+Q66</f>
        <v>75.764705882352942</v>
      </c>
      <c r="S66" s="23">
        <v>100</v>
      </c>
      <c r="T66" s="30">
        <f t="shared" si="1"/>
        <v>0.75764705882352945</v>
      </c>
      <c r="U66" s="23" t="s">
        <v>1261</v>
      </c>
    </row>
    <row r="67" spans="1:21">
      <c r="A67" s="23">
        <v>62</v>
      </c>
      <c r="B67" s="23" t="s">
        <v>1152</v>
      </c>
      <c r="C67" s="23" t="s">
        <v>831</v>
      </c>
      <c r="D67" s="23" t="s">
        <v>1153</v>
      </c>
      <c r="E67" s="24" t="str">
        <f t="shared" si="2"/>
        <v>М</v>
      </c>
      <c r="F67" s="24" t="str">
        <f t="shared" si="3"/>
        <v>Р</v>
      </c>
      <c r="G67" s="24" t="str">
        <f t="shared" si="4"/>
        <v>Р</v>
      </c>
      <c r="H67" s="23">
        <v>766033</v>
      </c>
      <c r="I67" s="25">
        <v>5</v>
      </c>
      <c r="J67" s="23" t="s">
        <v>232</v>
      </c>
      <c r="K67" s="26" t="s">
        <v>26</v>
      </c>
      <c r="L67" s="27">
        <v>16.5</v>
      </c>
      <c r="M67" s="28">
        <f>IF(L67="-",0,IF(L67&gt;-20,20*L67/34))</f>
        <v>9.7058823529411757</v>
      </c>
      <c r="N67" s="23">
        <v>6.5</v>
      </c>
      <c r="O67" s="28">
        <f>IF(N67="-",0,IF(N67&gt;-40,40*N67/10))</f>
        <v>26</v>
      </c>
      <c r="P67" s="27">
        <v>55.4</v>
      </c>
      <c r="Q67" s="28">
        <v>40</v>
      </c>
      <c r="R67" s="29">
        <f>M67+O67+Q67</f>
        <v>75.705882352941174</v>
      </c>
      <c r="S67" s="23">
        <v>100</v>
      </c>
      <c r="T67" s="30">
        <f t="shared" si="1"/>
        <v>0.75705882352941178</v>
      </c>
      <c r="U67" s="23" t="s">
        <v>1261</v>
      </c>
    </row>
    <row r="68" spans="1:21">
      <c r="A68" s="23">
        <v>63</v>
      </c>
      <c r="B68" s="23" t="s">
        <v>849</v>
      </c>
      <c r="C68" s="23" t="s">
        <v>850</v>
      </c>
      <c r="D68" s="23" t="s">
        <v>851</v>
      </c>
      <c r="E68" s="24" t="str">
        <f t="shared" si="2"/>
        <v>Х</v>
      </c>
      <c r="F68" s="24" t="str">
        <f t="shared" si="3"/>
        <v>Р</v>
      </c>
      <c r="G68" s="24" t="str">
        <f t="shared" si="4"/>
        <v>Р</v>
      </c>
      <c r="H68" s="23">
        <v>760184</v>
      </c>
      <c r="I68" s="25">
        <v>6</v>
      </c>
      <c r="J68" s="23" t="s">
        <v>852</v>
      </c>
      <c r="K68" s="26" t="s">
        <v>26</v>
      </c>
      <c r="L68" s="27">
        <v>30</v>
      </c>
      <c r="M68" s="28">
        <f>IF(L68="-",0,IF(L68&gt;-20,20*L68/34))</f>
        <v>17.647058823529413</v>
      </c>
      <c r="N68" s="27">
        <v>7.7</v>
      </c>
      <c r="O68" s="28">
        <f>IF(N68="-",0,IF(N68&gt;-40,40*N68/10))</f>
        <v>30.8</v>
      </c>
      <c r="P68" s="23">
        <v>12</v>
      </c>
      <c r="Q68" s="28">
        <v>27</v>
      </c>
      <c r="R68" s="29">
        <f>M68+O68+Q68</f>
        <v>75.447058823529417</v>
      </c>
      <c r="S68" s="23">
        <v>100</v>
      </c>
      <c r="T68" s="30">
        <f t="shared" si="1"/>
        <v>0.75447058823529423</v>
      </c>
      <c r="U68" s="23" t="s">
        <v>1261</v>
      </c>
    </row>
    <row r="69" spans="1:21">
      <c r="A69" s="23">
        <v>64</v>
      </c>
      <c r="B69" s="37" t="s">
        <v>623</v>
      </c>
      <c r="C69" s="37" t="s">
        <v>93</v>
      </c>
      <c r="D69" s="37" t="s">
        <v>475</v>
      </c>
      <c r="E69" s="24" t="str">
        <f t="shared" si="2"/>
        <v>Л</v>
      </c>
      <c r="F69" s="24" t="str">
        <f t="shared" si="3"/>
        <v>М</v>
      </c>
      <c r="G69" s="24" t="str">
        <f t="shared" si="4"/>
        <v>В</v>
      </c>
      <c r="H69" s="26">
        <v>760188</v>
      </c>
      <c r="I69" s="25">
        <v>5</v>
      </c>
      <c r="J69" s="23">
        <v>511</v>
      </c>
      <c r="K69" s="26" t="s">
        <v>26</v>
      </c>
      <c r="L69" s="27">
        <v>16</v>
      </c>
      <c r="M69" s="28">
        <f>IF(L69="-",0,IF(L69&gt;-20,20*L69/34))</f>
        <v>9.4117647058823533</v>
      </c>
      <c r="N69" s="27">
        <v>8.5</v>
      </c>
      <c r="O69" s="28">
        <f>IF(N69="-",0,IF(N69&gt;-40,40*N69/10))</f>
        <v>34</v>
      </c>
      <c r="P69" s="27">
        <v>13.9</v>
      </c>
      <c r="Q69" s="28">
        <v>31.94</v>
      </c>
      <c r="R69" s="29">
        <f>M69+O69+Q69</f>
        <v>75.35176470588236</v>
      </c>
      <c r="S69" s="23">
        <v>100</v>
      </c>
      <c r="T69" s="30">
        <f t="shared" si="1"/>
        <v>0.75351764705882363</v>
      </c>
      <c r="U69" s="23" t="s">
        <v>1261</v>
      </c>
    </row>
    <row r="70" spans="1:21">
      <c r="A70" s="23">
        <v>65</v>
      </c>
      <c r="B70" s="23" t="s">
        <v>1192</v>
      </c>
      <c r="C70" s="23" t="s">
        <v>93</v>
      </c>
      <c r="D70" s="23" t="s">
        <v>57</v>
      </c>
      <c r="E70" s="24" t="str">
        <f t="shared" si="2"/>
        <v>С</v>
      </c>
      <c r="F70" s="24" t="str">
        <f t="shared" si="3"/>
        <v>М</v>
      </c>
      <c r="G70" s="24" t="str">
        <f t="shared" si="4"/>
        <v>Д</v>
      </c>
      <c r="H70" s="23" t="s">
        <v>1161</v>
      </c>
      <c r="I70" s="25">
        <v>6</v>
      </c>
      <c r="J70" s="23" t="s">
        <v>1193</v>
      </c>
      <c r="K70" s="47" t="s">
        <v>26</v>
      </c>
      <c r="L70" s="27">
        <v>24</v>
      </c>
      <c r="M70" s="28">
        <f>IF(L70="-",0,IF(L70&gt;-20,20*L70/34))</f>
        <v>14.117647058823529</v>
      </c>
      <c r="N70" s="27">
        <v>6</v>
      </c>
      <c r="O70" s="28">
        <f>IF(N70="-",0,IF(N70&gt;-40,40*N70/10))</f>
        <v>24</v>
      </c>
      <c r="P70" s="27">
        <v>24.3</v>
      </c>
      <c r="Q70" s="28">
        <v>36.869999999999997</v>
      </c>
      <c r="R70" s="29">
        <f>M70+O70+Q70</f>
        <v>74.987647058823526</v>
      </c>
      <c r="S70" s="23">
        <v>100</v>
      </c>
      <c r="T70" s="30">
        <f t="shared" ref="T70:T119" si="5">R70/S70</f>
        <v>0.74987647058823526</v>
      </c>
      <c r="U70" s="23" t="s">
        <v>1261</v>
      </c>
    </row>
    <row r="71" spans="1:21">
      <c r="A71" s="23">
        <v>66</v>
      </c>
      <c r="B71" s="31" t="s">
        <v>253</v>
      </c>
      <c r="C71" s="23" t="s">
        <v>164</v>
      </c>
      <c r="D71" s="23" t="s">
        <v>254</v>
      </c>
      <c r="E71" s="24" t="str">
        <f t="shared" ref="E71:E119" si="6">LEFT(B71,1)</f>
        <v>М</v>
      </c>
      <c r="F71" s="24" t="str">
        <f t="shared" ref="F71:F119" si="7">LEFT(C71,1)</f>
        <v>Е</v>
      </c>
      <c r="G71" s="24" t="str">
        <f t="shared" ref="G71:G119" si="8">LEFT(D71,1)</f>
        <v>А</v>
      </c>
      <c r="H71" s="26">
        <v>764202</v>
      </c>
      <c r="I71" s="25">
        <v>6</v>
      </c>
      <c r="J71" s="23" t="s">
        <v>255</v>
      </c>
      <c r="K71" s="26" t="s">
        <v>26</v>
      </c>
      <c r="L71" s="27">
        <v>20</v>
      </c>
      <c r="M71" s="28">
        <f>IF(L71="-",0,IF(L71&gt;-20,20*L71/34))</f>
        <v>11.764705882352942</v>
      </c>
      <c r="N71" s="27">
        <v>8.3000000000000007</v>
      </c>
      <c r="O71" s="28">
        <f>IF(N71="-",0,IF(N71&gt;-40,40*N71/10))</f>
        <v>33.200000000000003</v>
      </c>
      <c r="P71" s="27">
        <v>12</v>
      </c>
      <c r="Q71" s="28">
        <v>30</v>
      </c>
      <c r="R71" s="29">
        <f>M71+O71+Q71</f>
        <v>74.964705882352945</v>
      </c>
      <c r="S71" s="23">
        <v>100</v>
      </c>
      <c r="T71" s="30">
        <f t="shared" si="5"/>
        <v>0.74964705882352944</v>
      </c>
      <c r="U71" s="23" t="s">
        <v>1261</v>
      </c>
    </row>
    <row r="72" spans="1:21">
      <c r="A72" s="23">
        <v>67</v>
      </c>
      <c r="B72" s="23" t="s">
        <v>915</v>
      </c>
      <c r="C72" s="23" t="s">
        <v>916</v>
      </c>
      <c r="D72" s="23" t="s">
        <v>165</v>
      </c>
      <c r="E72" s="24" t="str">
        <f t="shared" si="6"/>
        <v>Л</v>
      </c>
      <c r="F72" s="24" t="str">
        <f t="shared" si="7"/>
        <v>К</v>
      </c>
      <c r="G72" s="24" t="str">
        <f t="shared" si="8"/>
        <v>О</v>
      </c>
      <c r="H72" s="23">
        <v>760239</v>
      </c>
      <c r="I72" s="25">
        <v>6</v>
      </c>
      <c r="J72" s="23" t="s">
        <v>480</v>
      </c>
      <c r="K72" s="26" t="s">
        <v>26</v>
      </c>
      <c r="L72" s="27">
        <v>20</v>
      </c>
      <c r="M72" s="28">
        <f>IF(L72="-",0,IF(L72&gt;-20,20*L72/34))</f>
        <v>11.764705882352942</v>
      </c>
      <c r="N72" s="23">
        <v>8.1999999999999993</v>
      </c>
      <c r="O72" s="28">
        <f>IF(N72="-",0,IF(N72&gt;-40,40*N72/10))</f>
        <v>32.799999999999997</v>
      </c>
      <c r="P72" s="27">
        <v>10.92</v>
      </c>
      <c r="Q72" s="28">
        <v>30.04</v>
      </c>
      <c r="R72" s="29">
        <f>M72+O72+Q72</f>
        <v>74.604705882352931</v>
      </c>
      <c r="S72" s="23">
        <v>100</v>
      </c>
      <c r="T72" s="30">
        <f t="shared" si="5"/>
        <v>0.74604705882352929</v>
      </c>
      <c r="U72" s="23" t="s">
        <v>1261</v>
      </c>
    </row>
    <row r="73" spans="1:21">
      <c r="A73" s="23">
        <v>68</v>
      </c>
      <c r="B73" s="23" t="s">
        <v>306</v>
      </c>
      <c r="C73" s="23" t="s">
        <v>294</v>
      </c>
      <c r="D73" s="23" t="s">
        <v>307</v>
      </c>
      <c r="E73" s="24" t="str">
        <f t="shared" si="6"/>
        <v>Р</v>
      </c>
      <c r="F73" s="24" t="str">
        <f t="shared" si="7"/>
        <v>И</v>
      </c>
      <c r="G73" s="24" t="str">
        <f t="shared" si="8"/>
        <v>Ю</v>
      </c>
      <c r="H73" s="23">
        <v>764202</v>
      </c>
      <c r="I73" s="25">
        <v>5</v>
      </c>
      <c r="J73" s="23" t="s">
        <v>308</v>
      </c>
      <c r="K73" s="26" t="s">
        <v>26</v>
      </c>
      <c r="L73" s="27">
        <v>25</v>
      </c>
      <c r="M73" s="28">
        <f>IF(L73="-",0,IF(L73&gt;-20,20*L73/34))</f>
        <v>14.705882352941176</v>
      </c>
      <c r="N73" s="27">
        <v>8</v>
      </c>
      <c r="O73" s="28">
        <f>IF(N73="-",0,IF(N73&gt;-40,40*N73/10))</f>
        <v>32</v>
      </c>
      <c r="P73" s="69">
        <v>13</v>
      </c>
      <c r="Q73" s="28">
        <v>27.69</v>
      </c>
      <c r="R73" s="29">
        <f>M73+O73+Q73</f>
        <v>74.395882352941172</v>
      </c>
      <c r="S73" s="23">
        <v>100</v>
      </c>
      <c r="T73" s="30">
        <f t="shared" si="5"/>
        <v>0.74395882352941167</v>
      </c>
      <c r="U73" s="23" t="s">
        <v>1261</v>
      </c>
    </row>
    <row r="74" spans="1:21">
      <c r="A74" s="23">
        <v>69</v>
      </c>
      <c r="B74" s="23" t="s">
        <v>844</v>
      </c>
      <c r="C74" s="23" t="s">
        <v>845</v>
      </c>
      <c r="D74" s="23" t="s">
        <v>57</v>
      </c>
      <c r="E74" s="24" t="str">
        <f t="shared" si="6"/>
        <v>Т</v>
      </c>
      <c r="F74" s="24" t="str">
        <f t="shared" si="7"/>
        <v>М</v>
      </c>
      <c r="G74" s="24" t="str">
        <f t="shared" si="8"/>
        <v>Д</v>
      </c>
      <c r="H74" s="23">
        <v>760184</v>
      </c>
      <c r="I74" s="25">
        <v>5</v>
      </c>
      <c r="J74" s="23" t="s">
        <v>846</v>
      </c>
      <c r="K74" s="26" t="s">
        <v>26</v>
      </c>
      <c r="L74" s="27">
        <v>16</v>
      </c>
      <c r="M74" s="28">
        <f>IF(L74="-",0,IF(L74&gt;-20,20*L74/34))</f>
        <v>9.4117647058823533</v>
      </c>
      <c r="N74" s="27">
        <v>8.1</v>
      </c>
      <c r="O74" s="28">
        <f>IF(N74="-",0,IF(N74&gt;-40,40*N74/10))</f>
        <v>32.4</v>
      </c>
      <c r="P74" s="27">
        <v>10</v>
      </c>
      <c r="Q74" s="28">
        <v>32.4</v>
      </c>
      <c r="R74" s="29">
        <f>M74+O74+Q74</f>
        <v>74.211764705882359</v>
      </c>
      <c r="S74" s="23">
        <v>100</v>
      </c>
      <c r="T74" s="30">
        <f t="shared" si="5"/>
        <v>0.74211764705882355</v>
      </c>
      <c r="U74" s="23" t="s">
        <v>1261</v>
      </c>
    </row>
    <row r="75" spans="1:21">
      <c r="A75" s="23">
        <v>70</v>
      </c>
      <c r="B75" s="23" t="s">
        <v>760</v>
      </c>
      <c r="C75" s="23" t="s">
        <v>831</v>
      </c>
      <c r="D75" s="23" t="s">
        <v>762</v>
      </c>
      <c r="E75" s="24" t="str">
        <f t="shared" si="6"/>
        <v>Л</v>
      </c>
      <c r="F75" s="24" t="str">
        <f t="shared" si="7"/>
        <v>Р</v>
      </c>
      <c r="G75" s="24" t="str">
        <f t="shared" si="8"/>
        <v>В</v>
      </c>
      <c r="H75" s="23">
        <v>760184</v>
      </c>
      <c r="I75" s="25">
        <v>6</v>
      </c>
      <c r="J75" s="23" t="s">
        <v>853</v>
      </c>
      <c r="K75" s="26" t="s">
        <v>26</v>
      </c>
      <c r="L75" s="27">
        <v>28</v>
      </c>
      <c r="M75" s="28">
        <f>IF(L75="-",0,IF(L75&gt;-20,20*L75/34))</f>
        <v>16.470588235294116</v>
      </c>
      <c r="N75" s="27">
        <v>7.4</v>
      </c>
      <c r="O75" s="28">
        <f>IF(N75="-",0,IF(N75&gt;-40,40*N75/10))</f>
        <v>29.6</v>
      </c>
      <c r="P75" s="27">
        <v>11.6</v>
      </c>
      <c r="Q75" s="28">
        <v>27.93</v>
      </c>
      <c r="R75" s="29">
        <f>M75+O75+Q75</f>
        <v>74.000588235294117</v>
      </c>
      <c r="S75" s="23">
        <v>100</v>
      </c>
      <c r="T75" s="30">
        <f t="shared" si="5"/>
        <v>0.74000588235294118</v>
      </c>
      <c r="U75" s="23" t="s">
        <v>1261</v>
      </c>
    </row>
    <row r="76" spans="1:21">
      <c r="A76" s="23">
        <v>71</v>
      </c>
      <c r="B76" s="23" t="s">
        <v>1196</v>
      </c>
      <c r="C76" s="23" t="s">
        <v>88</v>
      </c>
      <c r="D76" s="23" t="s">
        <v>543</v>
      </c>
      <c r="E76" s="24" t="str">
        <f t="shared" si="6"/>
        <v>Б</v>
      </c>
      <c r="F76" s="24" t="str">
        <f t="shared" si="7"/>
        <v>Д</v>
      </c>
      <c r="G76" s="24" t="str">
        <f t="shared" si="8"/>
        <v>И</v>
      </c>
      <c r="H76" s="23" t="s">
        <v>1161</v>
      </c>
      <c r="I76" s="25">
        <v>6</v>
      </c>
      <c r="J76" s="23" t="s">
        <v>1197</v>
      </c>
      <c r="K76" s="47" t="s">
        <v>26</v>
      </c>
      <c r="L76" s="27">
        <v>24</v>
      </c>
      <c r="M76" s="28">
        <f>IF(L76="-",0,IF(L76&gt;-20,20*L76/34))</f>
        <v>14.117647058823529</v>
      </c>
      <c r="N76" s="27">
        <v>6.5</v>
      </c>
      <c r="O76" s="28">
        <f>IF(N76="-",0,IF(N76&gt;-40,40*N76/10))</f>
        <v>26</v>
      </c>
      <c r="P76" s="27">
        <v>26.6</v>
      </c>
      <c r="Q76" s="69">
        <v>33.68</v>
      </c>
      <c r="R76" s="29">
        <f>M76+O76+Q76</f>
        <v>73.797647058823529</v>
      </c>
      <c r="S76" s="23">
        <v>100</v>
      </c>
      <c r="T76" s="30">
        <f t="shared" si="5"/>
        <v>0.73797647058823523</v>
      </c>
      <c r="U76" s="23" t="s">
        <v>1261</v>
      </c>
    </row>
    <row r="77" spans="1:21">
      <c r="A77" s="23">
        <v>72</v>
      </c>
      <c r="B77" s="23" t="s">
        <v>47</v>
      </c>
      <c r="C77" s="23" t="s">
        <v>48</v>
      </c>
      <c r="D77" s="23" t="s">
        <v>49</v>
      </c>
      <c r="E77" s="24" t="str">
        <f t="shared" si="6"/>
        <v>С</v>
      </c>
      <c r="F77" s="24" t="str">
        <f t="shared" si="7"/>
        <v>А</v>
      </c>
      <c r="G77" s="24" t="str">
        <f t="shared" si="8"/>
        <v>А</v>
      </c>
      <c r="H77" s="23">
        <v>760189</v>
      </c>
      <c r="I77" s="25">
        <v>6</v>
      </c>
      <c r="J77" s="23" t="s">
        <v>50</v>
      </c>
      <c r="K77" s="26" t="s">
        <v>26</v>
      </c>
      <c r="L77" s="27">
        <v>15</v>
      </c>
      <c r="M77" s="28">
        <f>IF(L77="-",0,IF(L77&gt;-20,20*L77/34))</f>
        <v>8.8235294117647065</v>
      </c>
      <c r="N77" s="23">
        <v>6.5</v>
      </c>
      <c r="O77" s="28">
        <f>IF(N77="-",0,IF(N77&gt;-40,40*N77/10))</f>
        <v>26</v>
      </c>
      <c r="P77" s="27">
        <v>15.5</v>
      </c>
      <c r="Q77" s="28">
        <v>38.97</v>
      </c>
      <c r="R77" s="29">
        <f>M77+O77+Q77</f>
        <v>73.793529411764709</v>
      </c>
      <c r="S77" s="23">
        <v>100</v>
      </c>
      <c r="T77" s="30">
        <f t="shared" si="5"/>
        <v>0.73793529411764713</v>
      </c>
      <c r="U77" s="23" t="s">
        <v>1261</v>
      </c>
    </row>
    <row r="78" spans="1:21">
      <c r="A78" s="23">
        <v>73</v>
      </c>
      <c r="B78" s="23" t="s">
        <v>270</v>
      </c>
      <c r="C78" s="23" t="s">
        <v>44</v>
      </c>
      <c r="D78" s="23" t="s">
        <v>271</v>
      </c>
      <c r="E78" s="24" t="str">
        <f t="shared" si="6"/>
        <v>Д</v>
      </c>
      <c r="F78" s="24" t="str">
        <f t="shared" si="7"/>
        <v>Д</v>
      </c>
      <c r="G78" s="24" t="str">
        <f t="shared" si="8"/>
        <v>В</v>
      </c>
      <c r="H78" s="23">
        <v>764202</v>
      </c>
      <c r="I78" s="25">
        <v>5</v>
      </c>
      <c r="J78" s="23" t="s">
        <v>272</v>
      </c>
      <c r="K78" s="26" t="s">
        <v>26</v>
      </c>
      <c r="L78" s="27">
        <v>24.5</v>
      </c>
      <c r="M78" s="28">
        <f>IF(L78="-",0,IF(L78&gt;-20,20*L78/34))</f>
        <v>14.411764705882353</v>
      </c>
      <c r="N78" s="27">
        <v>7.2</v>
      </c>
      <c r="O78" s="28">
        <f>IF(N78="-",0,IF(N78&gt;-40,40*N78/10))</f>
        <v>28.8</v>
      </c>
      <c r="P78" s="27">
        <v>12</v>
      </c>
      <c r="Q78" s="28">
        <v>30</v>
      </c>
      <c r="R78" s="29">
        <f>M78+O78+Q78</f>
        <v>73.211764705882359</v>
      </c>
      <c r="S78" s="23">
        <v>100</v>
      </c>
      <c r="T78" s="30">
        <f t="shared" si="5"/>
        <v>0.73211764705882354</v>
      </c>
      <c r="U78" s="23" t="s">
        <v>1261</v>
      </c>
    </row>
    <row r="79" spans="1:21">
      <c r="A79" s="23">
        <v>74</v>
      </c>
      <c r="B79" s="31" t="s">
        <v>1185</v>
      </c>
      <c r="C79" s="23" t="s">
        <v>769</v>
      </c>
      <c r="D79" s="23" t="s">
        <v>94</v>
      </c>
      <c r="E79" s="24" t="str">
        <f t="shared" si="6"/>
        <v>И</v>
      </c>
      <c r="F79" s="24" t="str">
        <f t="shared" si="7"/>
        <v>Я</v>
      </c>
      <c r="G79" s="24" t="str">
        <f t="shared" si="8"/>
        <v>А</v>
      </c>
      <c r="H79" s="26" t="s">
        <v>1161</v>
      </c>
      <c r="I79" s="25">
        <v>5</v>
      </c>
      <c r="J79" s="23" t="s">
        <v>1186</v>
      </c>
      <c r="K79" s="47" t="s">
        <v>26</v>
      </c>
      <c r="L79" s="27">
        <v>22</v>
      </c>
      <c r="M79" s="28">
        <f>IF(L79="-",0,IF(L79&gt;-20,20*L79/34))</f>
        <v>12.941176470588236</v>
      </c>
      <c r="N79" s="27">
        <v>6.5</v>
      </c>
      <c r="O79" s="28">
        <f>IF(N79="-",0,IF(N79&gt;-40,40*N79/10))</f>
        <v>26</v>
      </c>
      <c r="P79" s="27">
        <v>26.2</v>
      </c>
      <c r="Q79" s="28">
        <v>34.200000000000003</v>
      </c>
      <c r="R79" s="29">
        <f>M79+O79+Q79</f>
        <v>73.141176470588235</v>
      </c>
      <c r="S79" s="23">
        <v>100</v>
      </c>
      <c r="T79" s="30">
        <f t="shared" si="5"/>
        <v>0.73141176470588232</v>
      </c>
      <c r="U79" s="23" t="s">
        <v>1261</v>
      </c>
    </row>
    <row r="80" spans="1:21">
      <c r="A80" s="23">
        <v>75</v>
      </c>
      <c r="B80" s="71" t="s">
        <v>454</v>
      </c>
      <c r="C80" s="71" t="s">
        <v>455</v>
      </c>
      <c r="D80" s="71" t="s">
        <v>53</v>
      </c>
      <c r="E80" s="24" t="str">
        <f t="shared" si="6"/>
        <v>М</v>
      </c>
      <c r="F80" s="24" t="str">
        <f t="shared" si="7"/>
        <v>Г</v>
      </c>
      <c r="G80" s="24" t="str">
        <f t="shared" si="8"/>
        <v>А</v>
      </c>
      <c r="H80" s="37">
        <v>764204</v>
      </c>
      <c r="I80" s="71">
        <v>5</v>
      </c>
      <c r="J80" s="71" t="s">
        <v>226</v>
      </c>
      <c r="K80" s="26" t="s">
        <v>26</v>
      </c>
      <c r="L80" s="27">
        <v>15.5</v>
      </c>
      <c r="M80" s="28">
        <f>IF(L80="-",0,IF(L80&gt;-20,20*L80/34))</f>
        <v>9.117647058823529</v>
      </c>
      <c r="N80" s="27">
        <v>7.8</v>
      </c>
      <c r="O80" s="28">
        <f>IF(N80="-",0,IF(N80&gt;-40,40*N80/10))</f>
        <v>31.2</v>
      </c>
      <c r="P80" s="27">
        <v>12.81</v>
      </c>
      <c r="Q80" s="28">
        <v>32.5</v>
      </c>
      <c r="R80" s="29">
        <f>M80+O80+Q80</f>
        <v>72.817647058823525</v>
      </c>
      <c r="S80" s="23">
        <v>100</v>
      </c>
      <c r="T80" s="30">
        <f t="shared" si="5"/>
        <v>0.7281764705882352</v>
      </c>
      <c r="U80" s="23" t="s">
        <v>1261</v>
      </c>
    </row>
    <row r="81" spans="1:21">
      <c r="A81" s="23">
        <v>76</v>
      </c>
      <c r="B81" s="23" t="s">
        <v>819</v>
      </c>
      <c r="C81" s="23" t="s">
        <v>465</v>
      </c>
      <c r="D81" s="23" t="s">
        <v>344</v>
      </c>
      <c r="E81" s="24" t="str">
        <f t="shared" si="6"/>
        <v>О</v>
      </c>
      <c r="F81" s="24" t="str">
        <f t="shared" si="7"/>
        <v>И</v>
      </c>
      <c r="G81" s="24" t="str">
        <f t="shared" si="8"/>
        <v>М</v>
      </c>
      <c r="H81" s="23">
        <v>760184</v>
      </c>
      <c r="I81" s="25">
        <v>5</v>
      </c>
      <c r="J81" s="23" t="s">
        <v>820</v>
      </c>
      <c r="K81" s="26" t="s">
        <v>26</v>
      </c>
      <c r="L81" s="27">
        <v>23.5</v>
      </c>
      <c r="M81" s="28">
        <f>IF(L81="-",0,IF(L81&gt;-20,20*L81/34))</f>
        <v>13.823529411764707</v>
      </c>
      <c r="N81" s="27">
        <v>6.6</v>
      </c>
      <c r="O81" s="28">
        <f>IF(N81="-",0,IF(N81&gt;-40,40*N81/10))</f>
        <v>26.4</v>
      </c>
      <c r="P81" s="27">
        <v>10</v>
      </c>
      <c r="Q81" s="28">
        <v>32.4</v>
      </c>
      <c r="R81" s="29">
        <f>M81+O81+Q81</f>
        <v>72.623529411764707</v>
      </c>
      <c r="S81" s="23">
        <v>100</v>
      </c>
      <c r="T81" s="30">
        <f t="shared" si="5"/>
        <v>0.72623529411764709</v>
      </c>
      <c r="U81" s="23" t="s">
        <v>1261</v>
      </c>
    </row>
    <row r="82" spans="1:21">
      <c r="A82" s="23">
        <v>77</v>
      </c>
      <c r="B82" s="37" t="s">
        <v>620</v>
      </c>
      <c r="C82" s="37" t="s">
        <v>621</v>
      </c>
      <c r="D82" s="37" t="s">
        <v>61</v>
      </c>
      <c r="E82" s="24" t="str">
        <f t="shared" si="6"/>
        <v>Г</v>
      </c>
      <c r="F82" s="24" t="str">
        <f t="shared" si="7"/>
        <v>М</v>
      </c>
      <c r="G82" s="24" t="str">
        <f t="shared" si="8"/>
        <v>С</v>
      </c>
      <c r="H82" s="26">
        <v>760188</v>
      </c>
      <c r="I82" s="25">
        <v>5</v>
      </c>
      <c r="J82" s="23">
        <v>513</v>
      </c>
      <c r="K82" s="26" t="s">
        <v>26</v>
      </c>
      <c r="L82" s="27">
        <v>19</v>
      </c>
      <c r="M82" s="28">
        <f>IF(L82="-",0,IF(L82&gt;-20,20*L82/34))</f>
        <v>11.176470588235293</v>
      </c>
      <c r="N82" s="27">
        <v>8.6</v>
      </c>
      <c r="O82" s="28">
        <f>IF(N82="-",0,IF(N82&gt;-40,40*N82/10))</f>
        <v>34.4</v>
      </c>
      <c r="P82" s="27">
        <v>16.5</v>
      </c>
      <c r="Q82" s="28">
        <v>26.91</v>
      </c>
      <c r="R82" s="29">
        <f>M82+O82+Q82</f>
        <v>72.486470588235292</v>
      </c>
      <c r="S82" s="23">
        <v>100</v>
      </c>
      <c r="T82" s="30">
        <f t="shared" si="5"/>
        <v>0.72486470588235297</v>
      </c>
      <c r="U82" s="23" t="s">
        <v>1261</v>
      </c>
    </row>
    <row r="83" spans="1:21">
      <c r="A83" s="23">
        <v>78</v>
      </c>
      <c r="B83" s="71" t="s">
        <v>484</v>
      </c>
      <c r="C83" s="71" t="s">
        <v>485</v>
      </c>
      <c r="D83" s="71" t="s">
        <v>57</v>
      </c>
      <c r="E83" s="24" t="str">
        <f t="shared" si="6"/>
        <v>Ч</v>
      </c>
      <c r="F83" s="24" t="str">
        <f t="shared" si="7"/>
        <v>З</v>
      </c>
      <c r="G83" s="24" t="str">
        <f t="shared" si="8"/>
        <v>Д</v>
      </c>
      <c r="H83" s="37">
        <v>764204</v>
      </c>
      <c r="I83" s="71">
        <v>6</v>
      </c>
      <c r="J83" s="71" t="s">
        <v>486</v>
      </c>
      <c r="K83" s="26" t="s">
        <v>26</v>
      </c>
      <c r="L83" s="27">
        <v>21</v>
      </c>
      <c r="M83" s="28">
        <f>IF(L83="-",0,IF(L83&gt;-20,20*L83/34))</f>
        <v>12.352941176470589</v>
      </c>
      <c r="N83" s="27">
        <v>7.8</v>
      </c>
      <c r="O83" s="28">
        <f>IF(N83="-",0,IF(N83&gt;-40,40*N83/10))</f>
        <v>31.2</v>
      </c>
      <c r="P83" s="27">
        <v>14.43</v>
      </c>
      <c r="Q83" s="28">
        <v>28.85</v>
      </c>
      <c r="R83" s="29">
        <f>M83+O83+Q83</f>
        <v>72.402941176470591</v>
      </c>
      <c r="S83" s="23">
        <v>100</v>
      </c>
      <c r="T83" s="30">
        <f t="shared" si="5"/>
        <v>0.72402941176470592</v>
      </c>
      <c r="U83" s="23" t="s">
        <v>1261</v>
      </c>
    </row>
    <row r="84" spans="1:21">
      <c r="A84" s="23">
        <v>79</v>
      </c>
      <c r="B84" s="33" t="s">
        <v>1066</v>
      </c>
      <c r="C84" s="33" t="s">
        <v>1067</v>
      </c>
      <c r="D84" s="33" t="s">
        <v>1068</v>
      </c>
      <c r="E84" s="24" t="str">
        <f t="shared" si="6"/>
        <v>В</v>
      </c>
      <c r="F84" s="24" t="str">
        <f t="shared" si="7"/>
        <v>А</v>
      </c>
      <c r="G84" s="24" t="str">
        <f t="shared" si="8"/>
        <v>Э</v>
      </c>
      <c r="H84" s="26" t="s">
        <v>1049</v>
      </c>
      <c r="I84" s="23">
        <v>5</v>
      </c>
      <c r="J84" s="26" t="s">
        <v>1069</v>
      </c>
      <c r="K84" s="47" t="s">
        <v>26</v>
      </c>
      <c r="L84" s="34">
        <v>20.5</v>
      </c>
      <c r="M84" s="51">
        <v>12.05</v>
      </c>
      <c r="N84" s="34">
        <v>5</v>
      </c>
      <c r="O84" s="51">
        <f>IF(N84="-",0,IF(N84&gt;-40,40*N84/10))</f>
        <v>20</v>
      </c>
      <c r="P84" s="34">
        <v>11</v>
      </c>
      <c r="Q84" s="28">
        <f>40*11/P84</f>
        <v>40</v>
      </c>
      <c r="R84" s="29">
        <f>SUM(M84,O84,Q84)</f>
        <v>72.05</v>
      </c>
      <c r="S84" s="23">
        <v>100</v>
      </c>
      <c r="T84" s="30">
        <f t="shared" si="5"/>
        <v>0.72049999999999992</v>
      </c>
      <c r="U84" s="23" t="s">
        <v>1261</v>
      </c>
    </row>
    <row r="85" spans="1:21">
      <c r="A85" s="23">
        <v>80</v>
      </c>
      <c r="B85" s="23" t="s">
        <v>155</v>
      </c>
      <c r="C85" s="23" t="s">
        <v>1199</v>
      </c>
      <c r="D85" s="23" t="s">
        <v>827</v>
      </c>
      <c r="E85" s="24" t="str">
        <f t="shared" si="6"/>
        <v>П</v>
      </c>
      <c r="F85" s="24" t="str">
        <f t="shared" si="7"/>
        <v>С</v>
      </c>
      <c r="G85" s="24" t="str">
        <f t="shared" si="8"/>
        <v>И</v>
      </c>
      <c r="H85" s="23" t="s">
        <v>1161</v>
      </c>
      <c r="I85" s="25">
        <v>6</v>
      </c>
      <c r="J85" s="23" t="s">
        <v>1200</v>
      </c>
      <c r="K85" s="47" t="s">
        <v>26</v>
      </c>
      <c r="L85" s="27">
        <v>27.5</v>
      </c>
      <c r="M85" s="28">
        <f>IF(L85="-",0,IF(L85&gt;-20,20*L85/34))</f>
        <v>16.176470588235293</v>
      </c>
      <c r="N85" s="27">
        <v>5.5</v>
      </c>
      <c r="O85" s="28">
        <f>IF(N85="-",0,IF(N85&gt;-40,40*N85/10))</f>
        <v>22</v>
      </c>
      <c r="P85" s="23">
        <v>27.2</v>
      </c>
      <c r="Q85" s="69">
        <v>32.94</v>
      </c>
      <c r="R85" s="29">
        <f>M85+O85+Q85</f>
        <v>71.116470588235288</v>
      </c>
      <c r="S85" s="23">
        <v>100</v>
      </c>
      <c r="T85" s="30">
        <f t="shared" si="5"/>
        <v>0.71116470588235292</v>
      </c>
      <c r="U85" s="23" t="s">
        <v>1261</v>
      </c>
    </row>
    <row r="86" spans="1:21">
      <c r="A86" s="23">
        <v>81</v>
      </c>
      <c r="B86" s="23" t="s">
        <v>834</v>
      </c>
      <c r="C86" s="23" t="s">
        <v>621</v>
      </c>
      <c r="D86" s="23" t="s">
        <v>344</v>
      </c>
      <c r="E86" s="24" t="str">
        <f t="shared" si="6"/>
        <v>М</v>
      </c>
      <c r="F86" s="24" t="str">
        <f t="shared" si="7"/>
        <v>М</v>
      </c>
      <c r="G86" s="24" t="str">
        <f t="shared" si="8"/>
        <v>М</v>
      </c>
      <c r="H86" s="23">
        <v>760184</v>
      </c>
      <c r="I86" s="25">
        <v>5</v>
      </c>
      <c r="J86" s="23" t="s">
        <v>835</v>
      </c>
      <c r="K86" s="26" t="s">
        <v>26</v>
      </c>
      <c r="L86" s="27">
        <v>27</v>
      </c>
      <c r="M86" s="28">
        <f>IF(L86="-",0,IF(L86&gt;-20,20*L86/34))</f>
        <v>15.882352941176471</v>
      </c>
      <c r="N86" s="27">
        <v>6.8</v>
      </c>
      <c r="O86" s="28">
        <f>IF(N86="-",0,IF(N86&gt;-40,40*N86/10))</f>
        <v>27.2</v>
      </c>
      <c r="P86" s="27">
        <v>12</v>
      </c>
      <c r="Q86" s="28">
        <v>27</v>
      </c>
      <c r="R86" s="29">
        <f>M86+O86+Q86</f>
        <v>70.082352941176467</v>
      </c>
      <c r="S86" s="23">
        <v>100</v>
      </c>
      <c r="T86" s="30">
        <f t="shared" si="5"/>
        <v>0.70082352941176462</v>
      </c>
      <c r="U86" s="23" t="s">
        <v>1261</v>
      </c>
    </row>
    <row r="87" spans="1:21">
      <c r="A87" s="23">
        <v>82</v>
      </c>
      <c r="B87" s="31" t="s">
        <v>825</v>
      </c>
      <c r="C87" s="23" t="s">
        <v>826</v>
      </c>
      <c r="D87" s="23" t="s">
        <v>827</v>
      </c>
      <c r="E87" s="24" t="str">
        <f t="shared" si="6"/>
        <v>С</v>
      </c>
      <c r="F87" s="24" t="str">
        <f t="shared" si="7"/>
        <v>М</v>
      </c>
      <c r="G87" s="24" t="str">
        <f t="shared" si="8"/>
        <v>И</v>
      </c>
      <c r="H87" s="26">
        <v>760184</v>
      </c>
      <c r="I87" s="25">
        <v>5</v>
      </c>
      <c r="J87" s="23" t="s">
        <v>828</v>
      </c>
      <c r="K87" s="26" t="s">
        <v>26</v>
      </c>
      <c r="L87" s="27">
        <v>21</v>
      </c>
      <c r="M87" s="28">
        <f>IF(L87="-",0,IF(L87&gt;-20,20*L87/34))</f>
        <v>12.352941176470589</v>
      </c>
      <c r="N87" s="27">
        <v>6.3</v>
      </c>
      <c r="O87" s="28">
        <f>IF(N87="-",0,IF(N87&gt;-40,40*N87/10))</f>
        <v>25.2</v>
      </c>
      <c r="P87" s="27">
        <v>10</v>
      </c>
      <c r="Q87" s="28">
        <v>32.4</v>
      </c>
      <c r="R87" s="29">
        <f>M87+O87+Q87</f>
        <v>69.952941176470588</v>
      </c>
      <c r="S87" s="23">
        <v>100</v>
      </c>
      <c r="T87" s="30">
        <f t="shared" si="5"/>
        <v>0.69952941176470584</v>
      </c>
      <c r="U87" s="23" t="s">
        <v>1261</v>
      </c>
    </row>
    <row r="88" spans="1:21">
      <c r="A88" s="23">
        <v>83</v>
      </c>
      <c r="B88" s="23" t="s">
        <v>859</v>
      </c>
      <c r="C88" s="23" t="s">
        <v>64</v>
      </c>
      <c r="D88" s="23" t="s">
        <v>45</v>
      </c>
      <c r="E88" s="24" t="str">
        <f t="shared" si="6"/>
        <v>Б</v>
      </c>
      <c r="F88" s="24" t="str">
        <f t="shared" si="7"/>
        <v>Е</v>
      </c>
      <c r="G88" s="24" t="str">
        <f t="shared" si="8"/>
        <v>А</v>
      </c>
      <c r="H88" s="23">
        <v>760184</v>
      </c>
      <c r="I88" s="25">
        <v>6</v>
      </c>
      <c r="J88" s="23" t="s">
        <v>860</v>
      </c>
      <c r="K88" s="26" t="s">
        <v>26</v>
      </c>
      <c r="L88" s="27">
        <v>19</v>
      </c>
      <c r="M88" s="28">
        <f>IF(L88="-",0,IF(L88&gt;-20,20*L88/34))</f>
        <v>11.176470588235293</v>
      </c>
      <c r="N88" s="27">
        <v>8</v>
      </c>
      <c r="O88" s="28">
        <f>IF(N88="-",0,IF(N88&gt;-40,40*N88/10))</f>
        <v>32</v>
      </c>
      <c r="P88" s="27">
        <v>12.2</v>
      </c>
      <c r="Q88" s="28">
        <v>26.56</v>
      </c>
      <c r="R88" s="29">
        <f>M88+O88+Q88</f>
        <v>69.736470588235292</v>
      </c>
      <c r="S88" s="23">
        <v>100</v>
      </c>
      <c r="T88" s="30">
        <f t="shared" si="5"/>
        <v>0.69736470588235289</v>
      </c>
      <c r="U88" s="23" t="s">
        <v>1261</v>
      </c>
    </row>
    <row r="89" spans="1:21">
      <c r="A89" s="23">
        <v>84</v>
      </c>
      <c r="B89" s="33" t="s">
        <v>1062</v>
      </c>
      <c r="C89" s="33" t="s">
        <v>172</v>
      </c>
      <c r="D89" s="33" t="s">
        <v>61</v>
      </c>
      <c r="E89" s="24" t="str">
        <f t="shared" si="6"/>
        <v>Г</v>
      </c>
      <c r="F89" s="24" t="str">
        <f t="shared" si="7"/>
        <v>Т</v>
      </c>
      <c r="G89" s="24" t="str">
        <f t="shared" si="8"/>
        <v>С</v>
      </c>
      <c r="H89" s="49" t="s">
        <v>1049</v>
      </c>
      <c r="I89" s="50">
        <v>6</v>
      </c>
      <c r="J89" s="49" t="s">
        <v>1063</v>
      </c>
      <c r="K89" s="47" t="s">
        <v>26</v>
      </c>
      <c r="L89" s="34">
        <v>16</v>
      </c>
      <c r="M89" s="51">
        <v>9.41</v>
      </c>
      <c r="N89" s="34">
        <v>6.5</v>
      </c>
      <c r="O89" s="51">
        <f>IF(N89="-",0,IF(N89&gt;-40,40*N89/10))</f>
        <v>26</v>
      </c>
      <c r="P89" s="34">
        <v>13</v>
      </c>
      <c r="Q89" s="28">
        <f>40*11/P89</f>
        <v>33.846153846153847</v>
      </c>
      <c r="R89" s="29">
        <f>SUM(M89,O89,Q89)</f>
        <v>69.256153846153836</v>
      </c>
      <c r="S89" s="23">
        <v>100</v>
      </c>
      <c r="T89" s="30">
        <f t="shared" si="5"/>
        <v>0.69256153846153834</v>
      </c>
      <c r="U89" s="23" t="s">
        <v>1261</v>
      </c>
    </row>
    <row r="90" spans="1:21">
      <c r="A90" s="23">
        <v>85</v>
      </c>
      <c r="B90" s="23" t="s">
        <v>680</v>
      </c>
      <c r="C90" s="23" t="s">
        <v>82</v>
      </c>
      <c r="D90" s="23" t="s">
        <v>45</v>
      </c>
      <c r="E90" s="24" t="str">
        <f t="shared" si="6"/>
        <v>К</v>
      </c>
      <c r="F90" s="24" t="str">
        <f t="shared" si="7"/>
        <v>К</v>
      </c>
      <c r="G90" s="24" t="str">
        <f t="shared" si="8"/>
        <v>А</v>
      </c>
      <c r="H90" s="23">
        <v>760184</v>
      </c>
      <c r="I90" s="25">
        <v>5</v>
      </c>
      <c r="J90" s="23" t="s">
        <v>829</v>
      </c>
      <c r="K90" s="26" t="s">
        <v>26</v>
      </c>
      <c r="L90" s="27">
        <v>18</v>
      </c>
      <c r="M90" s="28">
        <f>IF(L90="-",0,IF(L90&gt;-20,20*L90/34))</f>
        <v>10.588235294117647</v>
      </c>
      <c r="N90" s="27">
        <v>7.3</v>
      </c>
      <c r="O90" s="28">
        <f>IF(N90="-",0,IF(N90&gt;-40,40*N90/10))</f>
        <v>29.2</v>
      </c>
      <c r="P90" s="23">
        <v>11</v>
      </c>
      <c r="Q90" s="28">
        <v>29.45</v>
      </c>
      <c r="R90" s="29">
        <f>M90+O90+Q90</f>
        <v>69.238235294117644</v>
      </c>
      <c r="S90" s="23">
        <v>100</v>
      </c>
      <c r="T90" s="30">
        <f t="shared" si="5"/>
        <v>0.69238235294117645</v>
      </c>
      <c r="U90" s="23" t="s">
        <v>1261</v>
      </c>
    </row>
    <row r="91" spans="1:21">
      <c r="A91" s="23">
        <v>86</v>
      </c>
      <c r="B91" s="23" t="s">
        <v>857</v>
      </c>
      <c r="C91" s="23" t="s">
        <v>478</v>
      </c>
      <c r="D91" s="23" t="s">
        <v>57</v>
      </c>
      <c r="E91" s="24" t="str">
        <f t="shared" si="6"/>
        <v>К</v>
      </c>
      <c r="F91" s="24" t="str">
        <f t="shared" si="7"/>
        <v>Н</v>
      </c>
      <c r="G91" s="24" t="str">
        <f t="shared" si="8"/>
        <v>Д</v>
      </c>
      <c r="H91" s="23">
        <v>760184</v>
      </c>
      <c r="I91" s="25">
        <v>6</v>
      </c>
      <c r="J91" s="23" t="s">
        <v>858</v>
      </c>
      <c r="K91" s="26" t="s">
        <v>26</v>
      </c>
      <c r="L91" s="27">
        <v>18</v>
      </c>
      <c r="M91" s="28">
        <f>IF(L91="-",0,IF(L91&gt;-20,20*L91/34))</f>
        <v>10.588235294117647</v>
      </c>
      <c r="N91" s="27">
        <v>7.8</v>
      </c>
      <c r="O91" s="28">
        <f>IF(N91="-",0,IF(N91&gt;-40,40*N91/10))</f>
        <v>31.2</v>
      </c>
      <c r="P91" s="27">
        <v>11.9</v>
      </c>
      <c r="Q91" s="28">
        <v>27.23</v>
      </c>
      <c r="R91" s="29">
        <f>M91+O91+Q91</f>
        <v>69.018235294117645</v>
      </c>
      <c r="S91" s="23">
        <v>100</v>
      </c>
      <c r="T91" s="30">
        <f t="shared" si="5"/>
        <v>0.69018235294117647</v>
      </c>
      <c r="U91" s="23" t="s">
        <v>1261</v>
      </c>
    </row>
    <row r="92" spans="1:21">
      <c r="A92" s="23">
        <v>87</v>
      </c>
      <c r="B92" s="23" t="s">
        <v>625</v>
      </c>
      <c r="C92" s="23" t="s">
        <v>178</v>
      </c>
      <c r="D92" s="23" t="s">
        <v>626</v>
      </c>
      <c r="E92" s="24" t="str">
        <f t="shared" si="6"/>
        <v>К</v>
      </c>
      <c r="F92" s="24" t="str">
        <f t="shared" si="7"/>
        <v>А</v>
      </c>
      <c r="G92" s="24" t="str">
        <f t="shared" si="8"/>
        <v>В</v>
      </c>
      <c r="H92" s="23">
        <v>760188</v>
      </c>
      <c r="I92" s="25">
        <v>5</v>
      </c>
      <c r="J92" s="23">
        <v>512</v>
      </c>
      <c r="K92" s="26" t="s">
        <v>26</v>
      </c>
      <c r="L92" s="27">
        <v>14</v>
      </c>
      <c r="M92" s="28">
        <f>IF(L92="-",0,IF(L92&gt;-20,20*L92/34))</f>
        <v>8.235294117647058</v>
      </c>
      <c r="N92" s="27">
        <v>8.1999999999999993</v>
      </c>
      <c r="O92" s="28">
        <f>IF(N92="-",0,IF(N92&gt;-40,40*N92/10))</f>
        <v>32.799999999999997</v>
      </c>
      <c r="P92" s="27">
        <v>15.9</v>
      </c>
      <c r="Q92" s="28">
        <v>27.92</v>
      </c>
      <c r="R92" s="29">
        <f>M92+O92+Q92</f>
        <v>68.955294117647057</v>
      </c>
      <c r="S92" s="23">
        <v>100</v>
      </c>
      <c r="T92" s="30">
        <f t="shared" si="5"/>
        <v>0.68955294117647059</v>
      </c>
      <c r="U92" s="23" t="s">
        <v>1261</v>
      </c>
    </row>
    <row r="93" spans="1:21">
      <c r="A93" s="23">
        <v>88</v>
      </c>
      <c r="B93" s="31" t="s">
        <v>963</v>
      </c>
      <c r="C93" s="23" t="s">
        <v>826</v>
      </c>
      <c r="D93" s="23" t="s">
        <v>588</v>
      </c>
      <c r="E93" s="24" t="str">
        <f t="shared" si="6"/>
        <v>Х</v>
      </c>
      <c r="F93" s="24" t="str">
        <f t="shared" si="7"/>
        <v>М</v>
      </c>
      <c r="G93" s="24" t="str">
        <f t="shared" si="8"/>
        <v>И</v>
      </c>
      <c r="H93" s="26">
        <v>760245</v>
      </c>
      <c r="I93" s="25">
        <v>5</v>
      </c>
      <c r="J93" s="23" t="s">
        <v>964</v>
      </c>
      <c r="K93" s="26" t="s">
        <v>26</v>
      </c>
      <c r="L93" s="27">
        <v>12</v>
      </c>
      <c r="M93" s="28">
        <f>IF(L93="-",0,IF(L93&gt;-20,20*L93/34))</f>
        <v>7.0588235294117645</v>
      </c>
      <c r="N93" s="27">
        <v>6</v>
      </c>
      <c r="O93" s="28">
        <f>IF(N93="-",0,IF(N93&gt;-40,40*N93/10))</f>
        <v>24</v>
      </c>
      <c r="P93" s="27">
        <v>16.899999999999999</v>
      </c>
      <c r="Q93" s="28">
        <v>37.630000000000003</v>
      </c>
      <c r="R93" s="29">
        <f>M93+O93+Q93</f>
        <v>68.688823529411764</v>
      </c>
      <c r="S93" s="23">
        <v>100</v>
      </c>
      <c r="T93" s="30">
        <f t="shared" si="5"/>
        <v>0.68688823529411769</v>
      </c>
      <c r="U93" s="23" t="s">
        <v>1261</v>
      </c>
    </row>
    <row r="94" spans="1:21">
      <c r="A94" s="23">
        <v>89</v>
      </c>
      <c r="B94" s="40" t="s">
        <v>694</v>
      </c>
      <c r="C94" s="40" t="s">
        <v>172</v>
      </c>
      <c r="D94" s="40" t="s">
        <v>61</v>
      </c>
      <c r="E94" s="24" t="str">
        <f t="shared" si="6"/>
        <v>Б</v>
      </c>
      <c r="F94" s="24" t="str">
        <f t="shared" si="7"/>
        <v>Т</v>
      </c>
      <c r="G94" s="24" t="str">
        <f t="shared" si="8"/>
        <v>С</v>
      </c>
      <c r="H94" s="40" t="s">
        <v>696</v>
      </c>
      <c r="I94" s="1">
        <v>6</v>
      </c>
      <c r="J94" s="40" t="s">
        <v>695</v>
      </c>
      <c r="K94" s="42" t="s">
        <v>26</v>
      </c>
      <c r="L94" s="43">
        <v>13.5</v>
      </c>
      <c r="M94" s="44">
        <f>IF(L94="-",0,IF(L94&gt;-20,20*L94/34))</f>
        <v>7.9411764705882355</v>
      </c>
      <c r="N94" s="43">
        <v>8</v>
      </c>
      <c r="O94" s="44">
        <f>IF(N94="-",0,IF(N94&gt;-40,40*N94/10))</f>
        <v>32</v>
      </c>
      <c r="P94" s="40">
        <v>17.75</v>
      </c>
      <c r="Q94" s="44">
        <v>28.06</v>
      </c>
      <c r="R94" s="45">
        <f>M94+O94+Q94</f>
        <v>68.001176470588234</v>
      </c>
      <c r="S94" s="23">
        <v>100</v>
      </c>
      <c r="T94" s="30">
        <f t="shared" si="5"/>
        <v>0.68001176470588232</v>
      </c>
      <c r="U94" s="23" t="s">
        <v>1261</v>
      </c>
    </row>
    <row r="95" spans="1:21">
      <c r="A95" s="23">
        <v>90</v>
      </c>
      <c r="B95" s="40" t="s">
        <v>1194</v>
      </c>
      <c r="C95" s="40" t="s">
        <v>172</v>
      </c>
      <c r="D95" s="40" t="s">
        <v>596</v>
      </c>
      <c r="E95" s="24" t="str">
        <f t="shared" si="6"/>
        <v>М</v>
      </c>
      <c r="F95" s="24" t="str">
        <f t="shared" si="7"/>
        <v>Т</v>
      </c>
      <c r="G95" s="24" t="str">
        <f t="shared" si="8"/>
        <v>Н</v>
      </c>
      <c r="H95" s="40" t="s">
        <v>1161</v>
      </c>
      <c r="I95" s="1">
        <v>6</v>
      </c>
      <c r="J95" s="40" t="s">
        <v>1195</v>
      </c>
      <c r="K95" s="54" t="s">
        <v>26</v>
      </c>
      <c r="L95" s="43">
        <v>17</v>
      </c>
      <c r="M95" s="44">
        <f>IF(L95="-",0,IF(L95&gt;-20,20*L95/34))</f>
        <v>10</v>
      </c>
      <c r="N95" s="43">
        <v>5.5</v>
      </c>
      <c r="O95" s="44">
        <f>IF(N95="-",0,IF(N95&gt;-40,40*N95/10))</f>
        <v>22</v>
      </c>
      <c r="P95" s="43">
        <v>25.1</v>
      </c>
      <c r="Q95" s="44">
        <v>35.700000000000003</v>
      </c>
      <c r="R95" s="45">
        <f>M95+O95+Q95</f>
        <v>67.7</v>
      </c>
      <c r="S95" s="23">
        <v>100</v>
      </c>
      <c r="T95" s="30">
        <f t="shared" si="5"/>
        <v>0.67700000000000005</v>
      </c>
      <c r="U95" s="23" t="s">
        <v>1261</v>
      </c>
    </row>
    <row r="96" spans="1:21">
      <c r="A96" s="23">
        <v>91</v>
      </c>
      <c r="B96" s="40" t="s">
        <v>836</v>
      </c>
      <c r="C96" s="40" t="s">
        <v>64</v>
      </c>
      <c r="D96" s="40" t="s">
        <v>45</v>
      </c>
      <c r="E96" s="24" t="str">
        <f t="shared" si="6"/>
        <v>Б</v>
      </c>
      <c r="F96" s="24" t="str">
        <f t="shared" si="7"/>
        <v>Е</v>
      </c>
      <c r="G96" s="24" t="str">
        <f t="shared" si="8"/>
        <v>А</v>
      </c>
      <c r="H96" s="66">
        <v>760184</v>
      </c>
      <c r="I96" s="1">
        <v>5</v>
      </c>
      <c r="J96" s="40" t="s">
        <v>837</v>
      </c>
      <c r="K96" s="42" t="s">
        <v>26</v>
      </c>
      <c r="L96" s="43">
        <v>17</v>
      </c>
      <c r="M96" s="44">
        <f>IF(L96="-",0,IF(L96&gt;-20,20*L96/34))</f>
        <v>10</v>
      </c>
      <c r="N96" s="43">
        <v>7</v>
      </c>
      <c r="O96" s="44">
        <f>IF(N96="-",0,IF(N96&gt;-40,40*N96/10))</f>
        <v>28</v>
      </c>
      <c r="P96" s="40">
        <v>11</v>
      </c>
      <c r="Q96" s="44">
        <v>29.45</v>
      </c>
      <c r="R96" s="45">
        <f>M96+O96+Q96</f>
        <v>67.45</v>
      </c>
      <c r="S96" s="23">
        <v>100</v>
      </c>
      <c r="T96" s="30">
        <f t="shared" si="5"/>
        <v>0.67449999999999999</v>
      </c>
      <c r="U96" s="23" t="s">
        <v>1261</v>
      </c>
    </row>
    <row r="97" spans="1:21">
      <c r="A97" s="23">
        <v>92</v>
      </c>
      <c r="B97" s="46" t="s">
        <v>897</v>
      </c>
      <c r="C97" s="40" t="s">
        <v>60</v>
      </c>
      <c r="D97" s="40" t="s">
        <v>596</v>
      </c>
      <c r="E97" s="24" t="str">
        <f t="shared" si="6"/>
        <v>О</v>
      </c>
      <c r="F97" s="24" t="str">
        <f t="shared" si="7"/>
        <v>Д</v>
      </c>
      <c r="G97" s="24" t="str">
        <f t="shared" si="8"/>
        <v>Н</v>
      </c>
      <c r="H97" s="42">
        <v>766071</v>
      </c>
      <c r="I97" s="1">
        <v>6</v>
      </c>
      <c r="J97" s="40" t="s">
        <v>898</v>
      </c>
      <c r="K97" s="42" t="s">
        <v>26</v>
      </c>
      <c r="L97" s="43">
        <v>21</v>
      </c>
      <c r="M97" s="44">
        <f>IF(L97="-",0,IF(L97&gt;-20,20*L97/34))</f>
        <v>12.352941176470589</v>
      </c>
      <c r="N97" s="43">
        <v>4</v>
      </c>
      <c r="O97" s="44">
        <f>IF(N97="-",0,IF(N97&gt;-40,40*N97/10))</f>
        <v>16</v>
      </c>
      <c r="P97" s="43">
        <v>11.43</v>
      </c>
      <c r="Q97" s="44">
        <v>38.64</v>
      </c>
      <c r="R97" s="45">
        <f>M97+O97+Q97</f>
        <v>66.992941176470595</v>
      </c>
      <c r="S97" s="23">
        <v>100</v>
      </c>
      <c r="T97" s="30">
        <f t="shared" si="5"/>
        <v>0.669929411764706</v>
      </c>
      <c r="U97" s="23" t="s">
        <v>1261</v>
      </c>
    </row>
    <row r="98" spans="1:21">
      <c r="A98" s="23">
        <v>93</v>
      </c>
      <c r="B98" s="40" t="s">
        <v>1189</v>
      </c>
      <c r="C98" s="40" t="s">
        <v>294</v>
      </c>
      <c r="D98" s="40" t="s">
        <v>165</v>
      </c>
      <c r="E98" s="24" t="str">
        <f t="shared" si="6"/>
        <v>К</v>
      </c>
      <c r="F98" s="24" t="str">
        <f t="shared" si="7"/>
        <v>И</v>
      </c>
      <c r="G98" s="24" t="str">
        <f t="shared" si="8"/>
        <v>О</v>
      </c>
      <c r="H98" s="40" t="s">
        <v>1161</v>
      </c>
      <c r="I98" s="1">
        <v>5</v>
      </c>
      <c r="J98" s="40" t="s">
        <v>1190</v>
      </c>
      <c r="K98" s="54" t="s">
        <v>26</v>
      </c>
      <c r="L98" s="43">
        <v>13</v>
      </c>
      <c r="M98" s="44">
        <f>IF(L98="-",0,IF(L98&gt;-20,20*L98/34))</f>
        <v>7.6470588235294121</v>
      </c>
      <c r="N98" s="43">
        <v>6</v>
      </c>
      <c r="O98" s="44">
        <f>IF(N98="-",0,IF(N98&gt;-40,40*N98/10))</f>
        <v>24</v>
      </c>
      <c r="P98" s="43">
        <v>25.6</v>
      </c>
      <c r="Q98" s="44">
        <v>35</v>
      </c>
      <c r="R98" s="45">
        <f>M98+O98+Q98</f>
        <v>66.64705882352942</v>
      </c>
      <c r="S98" s="23">
        <v>100</v>
      </c>
      <c r="T98" s="30">
        <f t="shared" si="5"/>
        <v>0.66647058823529415</v>
      </c>
      <c r="U98" s="23" t="s">
        <v>1261</v>
      </c>
    </row>
    <row r="99" spans="1:21">
      <c r="A99" s="23">
        <v>94</v>
      </c>
      <c r="B99" s="53" t="s">
        <v>1074</v>
      </c>
      <c r="C99" s="53" t="s">
        <v>60</v>
      </c>
      <c r="D99" s="53" t="s">
        <v>855</v>
      </c>
      <c r="E99" s="24" t="str">
        <f t="shared" si="6"/>
        <v>К</v>
      </c>
      <c r="F99" s="24" t="str">
        <f t="shared" si="7"/>
        <v>Д</v>
      </c>
      <c r="G99" s="24" t="str">
        <f t="shared" si="8"/>
        <v>А</v>
      </c>
      <c r="H99" s="26" t="s">
        <v>1049</v>
      </c>
      <c r="I99" s="23">
        <v>5</v>
      </c>
      <c r="J99" s="52" t="s">
        <v>1075</v>
      </c>
      <c r="K99" s="47" t="s">
        <v>26</v>
      </c>
      <c r="L99" s="34">
        <v>20</v>
      </c>
      <c r="M99" s="51">
        <v>11.76</v>
      </c>
      <c r="N99" s="34">
        <v>5.5</v>
      </c>
      <c r="O99" s="51">
        <f>IF(N99="-",0,IF(N99&gt;-40,40*N99/10))</f>
        <v>22</v>
      </c>
      <c r="P99" s="34">
        <v>13.4</v>
      </c>
      <c r="Q99" s="28">
        <f>40*11/P99</f>
        <v>32.835820895522389</v>
      </c>
      <c r="R99" s="29">
        <f>SUM(M99,O99,Q99)</f>
        <v>66.595820895522394</v>
      </c>
      <c r="S99" s="23">
        <v>100</v>
      </c>
      <c r="T99" s="30">
        <f t="shared" si="5"/>
        <v>0.66595820895522395</v>
      </c>
      <c r="U99" s="23" t="s">
        <v>1261</v>
      </c>
    </row>
    <row r="100" spans="1:21">
      <c r="A100" s="23">
        <v>95</v>
      </c>
      <c r="B100" s="23" t="s">
        <v>1187</v>
      </c>
      <c r="C100" s="23" t="s">
        <v>52</v>
      </c>
      <c r="D100" s="23" t="s">
        <v>45</v>
      </c>
      <c r="E100" s="24" t="str">
        <f t="shared" si="6"/>
        <v>А</v>
      </c>
      <c r="F100" s="24" t="str">
        <f t="shared" si="7"/>
        <v>А</v>
      </c>
      <c r="G100" s="24" t="str">
        <f t="shared" si="8"/>
        <v>А</v>
      </c>
      <c r="H100" s="23" t="s">
        <v>1161</v>
      </c>
      <c r="I100" s="25">
        <v>5</v>
      </c>
      <c r="J100" s="23" t="s">
        <v>1188</v>
      </c>
      <c r="K100" s="47" t="s">
        <v>26</v>
      </c>
      <c r="L100" s="27">
        <v>22</v>
      </c>
      <c r="M100" s="28">
        <f>IF(L100="-",0,IF(L100&gt;-20,20*L100/34))</f>
        <v>12.941176470588236</v>
      </c>
      <c r="N100" s="27">
        <v>4.5</v>
      </c>
      <c r="O100" s="28">
        <f>IF(N100="-",0,IF(N100&gt;-40,40*N100/10))</f>
        <v>18</v>
      </c>
      <c r="P100" s="23">
        <v>27.4</v>
      </c>
      <c r="Q100" s="28">
        <v>32.700000000000003</v>
      </c>
      <c r="R100" s="29">
        <f>M100+O100+Q100</f>
        <v>63.641176470588235</v>
      </c>
      <c r="S100" s="23">
        <v>100</v>
      </c>
      <c r="T100" s="30">
        <f t="shared" si="5"/>
        <v>0.63641176470588234</v>
      </c>
      <c r="U100" s="23" t="s">
        <v>1261</v>
      </c>
    </row>
    <row r="101" spans="1:21">
      <c r="A101" s="23">
        <v>96</v>
      </c>
      <c r="B101" s="53" t="s">
        <v>1072</v>
      </c>
      <c r="C101" s="53" t="s">
        <v>56</v>
      </c>
      <c r="D101" s="53" t="s">
        <v>61</v>
      </c>
      <c r="E101" s="24" t="str">
        <f t="shared" si="6"/>
        <v>С</v>
      </c>
      <c r="F101" s="24" t="str">
        <f t="shared" si="7"/>
        <v>В</v>
      </c>
      <c r="G101" s="24" t="str">
        <f t="shared" si="8"/>
        <v>С</v>
      </c>
      <c r="H101" s="26" t="s">
        <v>1049</v>
      </c>
      <c r="I101" s="23">
        <v>5</v>
      </c>
      <c r="J101" s="52" t="s">
        <v>1073</v>
      </c>
      <c r="K101" s="47" t="s">
        <v>26</v>
      </c>
      <c r="L101" s="23">
        <v>17</v>
      </c>
      <c r="M101" s="51">
        <v>10</v>
      </c>
      <c r="N101" s="27">
        <v>6.5</v>
      </c>
      <c r="O101" s="51">
        <f>IF(N101="-",0,IF(N101&gt;-40,40*N101/10))</f>
        <v>26</v>
      </c>
      <c r="P101" s="27">
        <v>16</v>
      </c>
      <c r="Q101" s="28">
        <f>40*11/P101</f>
        <v>27.5</v>
      </c>
      <c r="R101" s="29">
        <f>SUM(M101,O101,Q101)</f>
        <v>63.5</v>
      </c>
      <c r="S101" s="23">
        <v>100</v>
      </c>
      <c r="T101" s="30">
        <f t="shared" si="5"/>
        <v>0.63500000000000001</v>
      </c>
      <c r="U101" s="23" t="s">
        <v>1261</v>
      </c>
    </row>
    <row r="102" spans="1:21">
      <c r="A102" s="23">
        <v>97</v>
      </c>
      <c r="B102" s="23" t="s">
        <v>1151</v>
      </c>
      <c r="C102" s="23" t="s">
        <v>822</v>
      </c>
      <c r="D102" s="23" t="s">
        <v>543</v>
      </c>
      <c r="E102" s="24" t="str">
        <f t="shared" si="6"/>
        <v>К</v>
      </c>
      <c r="F102" s="24" t="str">
        <f t="shared" si="7"/>
        <v>М</v>
      </c>
      <c r="G102" s="24" t="str">
        <f t="shared" si="8"/>
        <v>И</v>
      </c>
      <c r="H102" s="23">
        <v>766033</v>
      </c>
      <c r="I102" s="25">
        <v>5</v>
      </c>
      <c r="J102" s="23" t="s">
        <v>203</v>
      </c>
      <c r="K102" s="26" t="s">
        <v>26</v>
      </c>
      <c r="L102" s="27">
        <v>7.5</v>
      </c>
      <c r="M102" s="28">
        <f>IF(L102="-",0,IF(L102&gt;-20,20*L102/34))</f>
        <v>4.4117647058823533</v>
      </c>
      <c r="N102" s="27">
        <v>5.5</v>
      </c>
      <c r="O102" s="28">
        <f>IF(N102="-",0,IF(N102&gt;-40,40*N102/10))</f>
        <v>22</v>
      </c>
      <c r="P102" s="27">
        <v>60.2</v>
      </c>
      <c r="Q102" s="28">
        <v>36.81</v>
      </c>
      <c r="R102" s="29">
        <f>M102+O102+Q102</f>
        <v>63.221764705882357</v>
      </c>
      <c r="S102" s="23">
        <v>100</v>
      </c>
      <c r="T102" s="30">
        <f t="shared" si="5"/>
        <v>0.63221764705882355</v>
      </c>
      <c r="U102" s="23" t="s">
        <v>1261</v>
      </c>
    </row>
    <row r="103" spans="1:21">
      <c r="A103" s="23">
        <v>98</v>
      </c>
      <c r="B103" s="23" t="s">
        <v>892</v>
      </c>
      <c r="C103" s="23" t="s">
        <v>893</v>
      </c>
      <c r="D103" s="23" t="s">
        <v>475</v>
      </c>
      <c r="E103" s="24" t="str">
        <f t="shared" si="6"/>
        <v>Е</v>
      </c>
      <c r="F103" s="24" t="str">
        <f t="shared" si="7"/>
        <v>А</v>
      </c>
      <c r="G103" s="24" t="str">
        <f t="shared" si="8"/>
        <v>В</v>
      </c>
      <c r="H103" s="23">
        <v>766071</v>
      </c>
      <c r="I103" s="25">
        <v>6</v>
      </c>
      <c r="J103" s="23" t="s">
        <v>894</v>
      </c>
      <c r="K103" s="26" t="s">
        <v>26</v>
      </c>
      <c r="L103" s="27">
        <v>16</v>
      </c>
      <c r="M103" s="28">
        <f>IF(L103="-",0,IF(L103&gt;-20,20*L103/34))</f>
        <v>9.4117647058823533</v>
      </c>
      <c r="N103" s="27">
        <v>6</v>
      </c>
      <c r="O103" s="28">
        <f>IF(N103="-",0,IF(N103&gt;-40,40*N103/10))</f>
        <v>24</v>
      </c>
      <c r="P103" s="27">
        <v>16.07</v>
      </c>
      <c r="Q103" s="28">
        <v>27.48</v>
      </c>
      <c r="R103" s="29">
        <f>M103+O103+Q103</f>
        <v>60.891764705882352</v>
      </c>
      <c r="S103" s="23">
        <v>100</v>
      </c>
      <c r="T103" s="30">
        <f t="shared" si="5"/>
        <v>0.60891764705882356</v>
      </c>
      <c r="U103" s="23" t="s">
        <v>1261</v>
      </c>
    </row>
    <row r="104" spans="1:21">
      <c r="A104" s="23">
        <v>99</v>
      </c>
      <c r="B104" s="23" t="s">
        <v>965</v>
      </c>
      <c r="C104" s="23" t="s">
        <v>451</v>
      </c>
      <c r="D104" s="23" t="s">
        <v>475</v>
      </c>
      <c r="E104" s="24" t="str">
        <f t="shared" si="6"/>
        <v>С</v>
      </c>
      <c r="F104" s="24" t="str">
        <f t="shared" si="7"/>
        <v>С</v>
      </c>
      <c r="G104" s="24" t="str">
        <f t="shared" si="8"/>
        <v>В</v>
      </c>
      <c r="H104" s="32" t="s">
        <v>1161</v>
      </c>
      <c r="I104" s="25">
        <v>5</v>
      </c>
      <c r="J104" s="23" t="s">
        <v>1191</v>
      </c>
      <c r="K104" s="47" t="s">
        <v>26</v>
      </c>
      <c r="L104" s="27">
        <v>12.5</v>
      </c>
      <c r="M104" s="28">
        <f>IF(L104="-",0,IF(L104&gt;-20,20*L104/34))</f>
        <v>7.3529411764705879</v>
      </c>
      <c r="N104" s="27">
        <v>5</v>
      </c>
      <c r="O104" s="28">
        <f>IF(N104="-",0,IF(N104&gt;-40,40*N104/10))</f>
        <v>20</v>
      </c>
      <c r="P104" s="23">
        <v>28.8</v>
      </c>
      <c r="Q104" s="28">
        <v>31.11</v>
      </c>
      <c r="R104" s="29">
        <f>M104+O104+Q104</f>
        <v>58.462941176470586</v>
      </c>
      <c r="S104" s="23">
        <v>100</v>
      </c>
      <c r="T104" s="30">
        <f t="shared" si="5"/>
        <v>0.58462941176470584</v>
      </c>
      <c r="U104" s="23" t="s">
        <v>1261</v>
      </c>
    </row>
    <row r="105" spans="1:21">
      <c r="A105" s="23">
        <v>100</v>
      </c>
      <c r="B105" s="71" t="s">
        <v>466</v>
      </c>
      <c r="C105" s="71" t="s">
        <v>467</v>
      </c>
      <c r="D105" s="71" t="s">
        <v>468</v>
      </c>
      <c r="E105" s="24" t="str">
        <f t="shared" si="6"/>
        <v>И</v>
      </c>
      <c r="F105" s="24" t="str">
        <f t="shared" si="7"/>
        <v>Б</v>
      </c>
      <c r="G105" s="24" t="str">
        <f t="shared" si="8"/>
        <v>Д</v>
      </c>
      <c r="H105" s="37">
        <v>764204</v>
      </c>
      <c r="I105" s="71">
        <v>5</v>
      </c>
      <c r="J105" s="71" t="s">
        <v>469</v>
      </c>
      <c r="K105" s="26" t="s">
        <v>26</v>
      </c>
      <c r="L105" s="27">
        <v>14.5</v>
      </c>
      <c r="M105" s="28">
        <f>IF(L105="-",0,IF(L105&gt;-20,20*L105/34))</f>
        <v>8.5294117647058822</v>
      </c>
      <c r="N105" s="27">
        <v>8.3000000000000007</v>
      </c>
      <c r="O105" s="28">
        <f>IF(N105="-",0,IF(N105&gt;-40,40*N105/10))</f>
        <v>33.200000000000003</v>
      </c>
      <c r="P105" s="27">
        <v>25.14</v>
      </c>
      <c r="Q105" s="28">
        <v>16.559999999999999</v>
      </c>
      <c r="R105" s="29">
        <f>M105+O105+Q105</f>
        <v>58.289411764705889</v>
      </c>
      <c r="S105" s="23">
        <v>100</v>
      </c>
      <c r="T105" s="30">
        <f t="shared" si="5"/>
        <v>0.5828941176470589</v>
      </c>
      <c r="U105" s="23" t="s">
        <v>1261</v>
      </c>
    </row>
    <row r="106" spans="1:21">
      <c r="A106" s="23">
        <v>101</v>
      </c>
      <c r="B106" s="23" t="s">
        <v>821</v>
      </c>
      <c r="C106" s="23" t="s">
        <v>822</v>
      </c>
      <c r="D106" s="23" t="s">
        <v>823</v>
      </c>
      <c r="E106" s="24" t="str">
        <f t="shared" si="6"/>
        <v>З</v>
      </c>
      <c r="F106" s="24" t="str">
        <f t="shared" si="7"/>
        <v>М</v>
      </c>
      <c r="G106" s="24" t="str">
        <f t="shared" si="8"/>
        <v>С</v>
      </c>
      <c r="H106" s="23">
        <v>760184</v>
      </c>
      <c r="I106" s="25">
        <v>5</v>
      </c>
      <c r="J106" s="23" t="s">
        <v>824</v>
      </c>
      <c r="K106" s="26" t="s">
        <v>26</v>
      </c>
      <c r="L106" s="27">
        <v>22.5</v>
      </c>
      <c r="M106" s="28">
        <f>IF(L106="-",0,IF(L106&gt;-20,20*L106/34))</f>
        <v>13.235294117647058</v>
      </c>
      <c r="N106" s="23">
        <v>6.1</v>
      </c>
      <c r="O106" s="28">
        <f>IF(N106="-",0,IF(N106&gt;-40,40*N106/10))</f>
        <v>24.4</v>
      </c>
      <c r="P106" s="27">
        <v>16</v>
      </c>
      <c r="Q106" s="28">
        <v>20.25</v>
      </c>
      <c r="R106" s="29">
        <f>M106+O106+Q106</f>
        <v>57.885294117647057</v>
      </c>
      <c r="S106" s="23">
        <v>100</v>
      </c>
      <c r="T106" s="30">
        <f t="shared" si="5"/>
        <v>0.57885294117647057</v>
      </c>
      <c r="U106" s="23" t="s">
        <v>1261</v>
      </c>
    </row>
    <row r="107" spans="1:21">
      <c r="A107" s="23">
        <v>102</v>
      </c>
      <c r="B107" s="71" t="s">
        <v>463</v>
      </c>
      <c r="C107" s="71" t="s">
        <v>88</v>
      </c>
      <c r="D107" s="71" t="s">
        <v>53</v>
      </c>
      <c r="E107" s="24" t="str">
        <f t="shared" si="6"/>
        <v>И</v>
      </c>
      <c r="F107" s="24" t="str">
        <f t="shared" si="7"/>
        <v>Д</v>
      </c>
      <c r="G107" s="24" t="str">
        <f t="shared" si="8"/>
        <v>А</v>
      </c>
      <c r="H107" s="37">
        <v>764204</v>
      </c>
      <c r="I107" s="71">
        <v>5</v>
      </c>
      <c r="J107" s="71" t="s">
        <v>224</v>
      </c>
      <c r="K107" s="26" t="s">
        <v>26</v>
      </c>
      <c r="L107" s="27">
        <v>13</v>
      </c>
      <c r="M107" s="28">
        <f>IF(L107="-",0,IF(L107&gt;-20,20*L107/34))</f>
        <v>7.6470588235294121</v>
      </c>
      <c r="N107" s="27">
        <v>6.9</v>
      </c>
      <c r="O107" s="28">
        <f>IF(N107="-",0,IF(N107&gt;-40,40*N107/10))</f>
        <v>27.6</v>
      </c>
      <c r="P107" s="27">
        <v>18.87</v>
      </c>
      <c r="Q107" s="28">
        <v>22.06</v>
      </c>
      <c r="R107" s="29">
        <f>M107+O107+Q107</f>
        <v>57.307058823529417</v>
      </c>
      <c r="S107" s="23">
        <v>100</v>
      </c>
      <c r="T107" s="30">
        <f t="shared" si="5"/>
        <v>0.57307058823529422</v>
      </c>
      <c r="U107" s="23" t="s">
        <v>1261</v>
      </c>
    </row>
    <row r="108" spans="1:21">
      <c r="A108" s="23">
        <v>103</v>
      </c>
      <c r="B108" s="40" t="s">
        <v>408</v>
      </c>
      <c r="C108" s="40" t="s">
        <v>148</v>
      </c>
      <c r="D108" s="40" t="s">
        <v>65</v>
      </c>
      <c r="E108" s="24" t="str">
        <f t="shared" si="6"/>
        <v>К</v>
      </c>
      <c r="F108" s="24" t="str">
        <f t="shared" si="7"/>
        <v>В</v>
      </c>
      <c r="G108" s="24" t="str">
        <f t="shared" si="8"/>
        <v>Д</v>
      </c>
      <c r="H108" s="40">
        <v>764203</v>
      </c>
      <c r="I108" s="1">
        <v>6</v>
      </c>
      <c r="J108" s="40" t="s">
        <v>409</v>
      </c>
      <c r="K108" s="26" t="s">
        <v>26</v>
      </c>
      <c r="L108" s="43">
        <v>40.799999999999997</v>
      </c>
      <c r="M108" s="44">
        <f>IF(L108="-",0,IF(L108&gt;-20,20*L108/34))</f>
        <v>24</v>
      </c>
      <c r="N108" s="40">
        <v>8.3000000000000007</v>
      </c>
      <c r="O108" s="44">
        <f>IF(N108="-",0,IF(N108&gt;-40,40*N108/10))</f>
        <v>33.200000000000003</v>
      </c>
      <c r="P108" s="43">
        <v>14.85</v>
      </c>
      <c r="Q108" s="28"/>
      <c r="R108" s="29">
        <f>M108+O108+Q108</f>
        <v>57.2</v>
      </c>
      <c r="S108" s="23">
        <v>100</v>
      </c>
      <c r="T108" s="30">
        <f t="shared" si="5"/>
        <v>0.57200000000000006</v>
      </c>
      <c r="U108" s="23" t="s">
        <v>1261</v>
      </c>
    </row>
    <row r="109" spans="1:21">
      <c r="A109" s="23">
        <v>104</v>
      </c>
      <c r="B109" s="40" t="s">
        <v>842</v>
      </c>
      <c r="C109" s="40" t="s">
        <v>60</v>
      </c>
      <c r="D109" s="40" t="s">
        <v>61</v>
      </c>
      <c r="E109" s="24" t="str">
        <f t="shared" si="6"/>
        <v>А</v>
      </c>
      <c r="F109" s="24" t="str">
        <f t="shared" si="7"/>
        <v>Д</v>
      </c>
      <c r="G109" s="24" t="str">
        <f t="shared" si="8"/>
        <v>С</v>
      </c>
      <c r="H109" s="40">
        <v>760184</v>
      </c>
      <c r="I109" s="1">
        <v>5</v>
      </c>
      <c r="J109" s="40" t="s">
        <v>843</v>
      </c>
      <c r="K109" s="26" t="s">
        <v>26</v>
      </c>
      <c r="L109" s="43">
        <v>21</v>
      </c>
      <c r="M109" s="44">
        <f>IF(L109="-",0,IF(L109&gt;-20,20*L109/34))</f>
        <v>12.352941176470589</v>
      </c>
      <c r="N109" s="43">
        <v>6.9</v>
      </c>
      <c r="O109" s="44">
        <f>IF(N109="-",0,IF(N109&gt;-40,40*N109/10))</f>
        <v>27.6</v>
      </c>
      <c r="P109" s="43">
        <v>20</v>
      </c>
      <c r="Q109" s="28">
        <v>16.2</v>
      </c>
      <c r="R109" s="29">
        <f>M109+O109+Q109</f>
        <v>56.152941176470591</v>
      </c>
      <c r="S109" s="23">
        <v>100</v>
      </c>
      <c r="T109" s="30">
        <f t="shared" si="5"/>
        <v>0.56152941176470594</v>
      </c>
      <c r="U109" s="23" t="s">
        <v>1261</v>
      </c>
    </row>
    <row r="110" spans="1:21">
      <c r="A110" s="23">
        <v>105</v>
      </c>
      <c r="B110" s="40" t="s">
        <v>847</v>
      </c>
      <c r="C110" s="40" t="s">
        <v>648</v>
      </c>
      <c r="D110" s="40" t="s">
        <v>99</v>
      </c>
      <c r="E110" s="24" t="str">
        <f t="shared" si="6"/>
        <v>Т</v>
      </c>
      <c r="F110" s="24" t="str">
        <f t="shared" si="7"/>
        <v>П</v>
      </c>
      <c r="G110" s="24" t="str">
        <f t="shared" si="8"/>
        <v>П</v>
      </c>
      <c r="H110" s="66">
        <v>760184</v>
      </c>
      <c r="I110" s="1">
        <v>5</v>
      </c>
      <c r="J110" s="40" t="s">
        <v>848</v>
      </c>
      <c r="K110" s="26" t="s">
        <v>26</v>
      </c>
      <c r="L110" s="43">
        <v>12</v>
      </c>
      <c r="M110" s="44">
        <f>IF(L110="-",0,IF(L110&gt;-20,20*L110/34))</f>
        <v>7.0588235294117645</v>
      </c>
      <c r="N110" s="43">
        <v>7</v>
      </c>
      <c r="O110" s="44">
        <f>IF(N110="-",0,IF(N110&gt;-40,40*N110/10))</f>
        <v>28</v>
      </c>
      <c r="P110" s="43">
        <v>16</v>
      </c>
      <c r="Q110" s="28">
        <v>20.25</v>
      </c>
      <c r="R110" s="29">
        <f>M110+O110+Q110</f>
        <v>55.308823529411768</v>
      </c>
      <c r="S110" s="23">
        <v>100</v>
      </c>
      <c r="T110" s="30">
        <f t="shared" si="5"/>
        <v>0.55308823529411766</v>
      </c>
      <c r="U110" s="23" t="s">
        <v>1261</v>
      </c>
    </row>
    <row r="111" spans="1:21">
      <c r="A111" s="23">
        <v>106</v>
      </c>
      <c r="B111" s="40" t="s">
        <v>838</v>
      </c>
      <c r="C111" s="40" t="s">
        <v>839</v>
      </c>
      <c r="D111" s="40" t="s">
        <v>840</v>
      </c>
      <c r="E111" s="24" t="str">
        <f t="shared" si="6"/>
        <v>Т</v>
      </c>
      <c r="F111" s="24" t="str">
        <f t="shared" si="7"/>
        <v>А</v>
      </c>
      <c r="G111" s="24" t="str">
        <f t="shared" si="8"/>
        <v>Э</v>
      </c>
      <c r="H111" s="40">
        <v>760184</v>
      </c>
      <c r="I111" s="1">
        <v>5</v>
      </c>
      <c r="J111" s="40" t="s">
        <v>841</v>
      </c>
      <c r="K111" s="26" t="s">
        <v>26</v>
      </c>
      <c r="L111" s="43">
        <v>15</v>
      </c>
      <c r="M111" s="44">
        <f>IF(L111="-",0,IF(L111&gt;-20,20*L111/34))</f>
        <v>8.8235294117647065</v>
      </c>
      <c r="N111" s="43">
        <v>6.4</v>
      </c>
      <c r="O111" s="44">
        <f>IF(N111="-",0,IF(N111&gt;-40,40*N111/10))</f>
        <v>25.6</v>
      </c>
      <c r="P111" s="43">
        <v>19</v>
      </c>
      <c r="Q111" s="28">
        <v>17.05</v>
      </c>
      <c r="R111" s="29">
        <f>M111+O111+Q111</f>
        <v>51.473529411764702</v>
      </c>
      <c r="S111" s="23">
        <v>100</v>
      </c>
      <c r="T111" s="30">
        <f t="shared" si="5"/>
        <v>0.51473529411764707</v>
      </c>
      <c r="U111" s="23" t="s">
        <v>1261</v>
      </c>
    </row>
    <row r="112" spans="1:21">
      <c r="A112" s="23">
        <v>107</v>
      </c>
      <c r="B112" s="46" t="s">
        <v>1070</v>
      </c>
      <c r="C112" s="40" t="s">
        <v>465</v>
      </c>
      <c r="D112" s="40" t="s">
        <v>143</v>
      </c>
      <c r="E112" s="24" t="str">
        <f t="shared" si="6"/>
        <v>П</v>
      </c>
      <c r="F112" s="24" t="str">
        <f t="shared" si="7"/>
        <v>И</v>
      </c>
      <c r="G112" s="24" t="str">
        <f t="shared" si="8"/>
        <v>В</v>
      </c>
      <c r="H112" s="42" t="s">
        <v>1049</v>
      </c>
      <c r="I112" s="40">
        <v>5</v>
      </c>
      <c r="J112" s="42" t="s">
        <v>1071</v>
      </c>
      <c r="K112" s="47" t="s">
        <v>26</v>
      </c>
      <c r="L112" s="43">
        <v>13.5</v>
      </c>
      <c r="M112" s="79">
        <v>7.94</v>
      </c>
      <c r="N112" s="43">
        <v>3</v>
      </c>
      <c r="O112" s="79">
        <f>IF(N112="-",0,IF(N112&gt;-40,40*N112/10))</f>
        <v>12</v>
      </c>
      <c r="P112" s="43">
        <v>14</v>
      </c>
      <c r="Q112" s="28">
        <f>40*11/P112</f>
        <v>31.428571428571427</v>
      </c>
      <c r="R112" s="29">
        <f>SUM(M112,O112,Q112)</f>
        <v>51.368571428571428</v>
      </c>
      <c r="S112" s="23">
        <v>100</v>
      </c>
      <c r="T112" s="30">
        <f t="shared" si="5"/>
        <v>0.5136857142857143</v>
      </c>
      <c r="U112" s="23" t="s">
        <v>1261</v>
      </c>
    </row>
    <row r="113" spans="1:21">
      <c r="A113" s="23">
        <v>108</v>
      </c>
      <c r="B113" s="64" t="s">
        <v>1064</v>
      </c>
      <c r="C113" s="64" t="s">
        <v>172</v>
      </c>
      <c r="D113" s="64" t="s">
        <v>462</v>
      </c>
      <c r="E113" s="24" t="str">
        <f t="shared" si="6"/>
        <v>Л</v>
      </c>
      <c r="F113" s="24" t="str">
        <f t="shared" si="7"/>
        <v>Т</v>
      </c>
      <c r="G113" s="24" t="str">
        <f t="shared" si="8"/>
        <v>Р</v>
      </c>
      <c r="H113" s="67" t="s">
        <v>1049</v>
      </c>
      <c r="I113" s="40">
        <v>5</v>
      </c>
      <c r="J113" s="77" t="s">
        <v>1065</v>
      </c>
      <c r="K113" s="47" t="s">
        <v>26</v>
      </c>
      <c r="L113" s="40">
        <v>15</v>
      </c>
      <c r="M113" s="79">
        <v>8.82</v>
      </c>
      <c r="N113" s="43">
        <v>5</v>
      </c>
      <c r="O113" s="79">
        <f>IF(N113="-",0,IF(N113&gt;-40,40*N113/10))</f>
        <v>20</v>
      </c>
      <c r="P113" s="43">
        <v>25</v>
      </c>
      <c r="Q113" s="28">
        <f>40*11/P113</f>
        <v>17.600000000000001</v>
      </c>
      <c r="R113" s="29">
        <f>SUM(M113,O113,Q113)</f>
        <v>46.42</v>
      </c>
      <c r="S113" s="23">
        <v>100</v>
      </c>
      <c r="T113" s="30">
        <f t="shared" si="5"/>
        <v>0.4642</v>
      </c>
      <c r="U113" s="23" t="s">
        <v>1261</v>
      </c>
    </row>
    <row r="114" spans="1:21">
      <c r="A114" s="23">
        <v>109</v>
      </c>
      <c r="B114" s="40" t="s">
        <v>405</v>
      </c>
      <c r="C114" s="40" t="s">
        <v>88</v>
      </c>
      <c r="D114" s="40" t="s">
        <v>406</v>
      </c>
      <c r="E114" s="24" t="str">
        <f t="shared" si="6"/>
        <v>Г</v>
      </c>
      <c r="F114" s="24" t="str">
        <f t="shared" si="7"/>
        <v>Д</v>
      </c>
      <c r="G114" s="24" t="str">
        <f t="shared" si="8"/>
        <v>В</v>
      </c>
      <c r="H114" s="40">
        <v>764203</v>
      </c>
      <c r="I114" s="1">
        <v>6</v>
      </c>
      <c r="J114" s="40" t="s">
        <v>407</v>
      </c>
      <c r="K114" s="26" t="s">
        <v>26</v>
      </c>
      <c r="L114" s="43">
        <v>20.399999999999999</v>
      </c>
      <c r="M114" s="44">
        <f>IF(L114="-",0,IF(L114&gt;-20,20*L114/34))</f>
        <v>12</v>
      </c>
      <c r="N114" s="43">
        <v>7.9</v>
      </c>
      <c r="O114" s="44">
        <f>IF(N114="-",0,IF(N114&gt;-40,40*N114/10))</f>
        <v>31.6</v>
      </c>
      <c r="P114" s="43">
        <v>13.37</v>
      </c>
      <c r="Q114" s="28"/>
      <c r="R114" s="29">
        <f>M114+O114+Q114</f>
        <v>43.6</v>
      </c>
      <c r="S114" s="23">
        <v>100</v>
      </c>
      <c r="T114" s="30">
        <f t="shared" si="5"/>
        <v>0.436</v>
      </c>
      <c r="U114" s="23" t="s">
        <v>1261</v>
      </c>
    </row>
    <row r="115" spans="1:21">
      <c r="A115" s="23">
        <v>110</v>
      </c>
      <c r="B115" s="83" t="s">
        <v>477</v>
      </c>
      <c r="C115" s="83" t="s">
        <v>478</v>
      </c>
      <c r="D115" s="83" t="s">
        <v>479</v>
      </c>
      <c r="E115" s="24" t="str">
        <f t="shared" si="6"/>
        <v>Б</v>
      </c>
      <c r="F115" s="24" t="str">
        <f t="shared" si="7"/>
        <v>Н</v>
      </c>
      <c r="G115" s="24" t="str">
        <f t="shared" si="8"/>
        <v>Б</v>
      </c>
      <c r="H115" s="73">
        <v>764204</v>
      </c>
      <c r="I115" s="83">
        <v>6</v>
      </c>
      <c r="J115" s="83" t="s">
        <v>480</v>
      </c>
      <c r="K115" s="26" t="s">
        <v>26</v>
      </c>
      <c r="L115" s="43">
        <v>18.5</v>
      </c>
      <c r="M115" s="44">
        <f>IF(L115="-",0,IF(L115&gt;-20,20*L115/34))</f>
        <v>10.882352941176471</v>
      </c>
      <c r="N115" s="43">
        <v>0</v>
      </c>
      <c r="O115" s="44">
        <f>IF(N115="-",0,IF(N115&gt;-40,40*N115/10))</f>
        <v>0</v>
      </c>
      <c r="P115" s="43">
        <v>12.98</v>
      </c>
      <c r="Q115" s="28">
        <v>32.08</v>
      </c>
      <c r="R115" s="29">
        <f>M115+O115+Q115</f>
        <v>42.962352941176469</v>
      </c>
      <c r="S115" s="23">
        <v>100</v>
      </c>
      <c r="T115" s="30">
        <f t="shared" si="5"/>
        <v>0.42962352941176468</v>
      </c>
      <c r="U115" s="23" t="s">
        <v>1261</v>
      </c>
    </row>
    <row r="116" spans="1:21">
      <c r="A116" s="23">
        <v>111</v>
      </c>
      <c r="B116" s="40" t="s">
        <v>1031</v>
      </c>
      <c r="C116" s="40" t="s">
        <v>60</v>
      </c>
      <c r="D116" s="40" t="s">
        <v>94</v>
      </c>
      <c r="E116" s="24" t="str">
        <f t="shared" si="6"/>
        <v>Б</v>
      </c>
      <c r="F116" s="24" t="str">
        <f t="shared" si="7"/>
        <v>Д</v>
      </c>
      <c r="G116" s="24" t="str">
        <f t="shared" si="8"/>
        <v>А</v>
      </c>
      <c r="H116" s="40">
        <v>766105</v>
      </c>
      <c r="I116" s="1">
        <v>5</v>
      </c>
      <c r="J116" s="40" t="s">
        <v>1032</v>
      </c>
      <c r="K116" s="47" t="s">
        <v>26</v>
      </c>
      <c r="L116" s="43"/>
      <c r="M116" s="44">
        <v>11</v>
      </c>
      <c r="N116" s="43"/>
      <c r="O116" s="44">
        <v>4</v>
      </c>
      <c r="P116" s="43"/>
      <c r="Q116" s="28">
        <v>27.86</v>
      </c>
      <c r="R116" s="48">
        <f>M116+O116+Q116</f>
        <v>42.86</v>
      </c>
      <c r="S116" s="23">
        <v>100</v>
      </c>
      <c r="T116" s="30">
        <f t="shared" si="5"/>
        <v>0.42859999999999998</v>
      </c>
      <c r="U116" s="23" t="s">
        <v>1261</v>
      </c>
    </row>
    <row r="117" spans="1:21">
      <c r="A117" s="23">
        <v>112</v>
      </c>
      <c r="B117" s="40" t="s">
        <v>899</v>
      </c>
      <c r="C117" s="40" t="s">
        <v>138</v>
      </c>
      <c r="D117" s="40" t="s">
        <v>143</v>
      </c>
      <c r="E117" s="24" t="str">
        <f t="shared" si="6"/>
        <v>С</v>
      </c>
      <c r="F117" s="24" t="str">
        <f t="shared" si="7"/>
        <v>М</v>
      </c>
      <c r="G117" s="24" t="str">
        <f t="shared" si="8"/>
        <v>В</v>
      </c>
      <c r="H117" s="40">
        <v>766071</v>
      </c>
      <c r="I117" s="1">
        <v>6</v>
      </c>
      <c r="J117" s="40" t="s">
        <v>900</v>
      </c>
      <c r="K117" s="26" t="s">
        <v>26</v>
      </c>
      <c r="L117" s="43">
        <v>20</v>
      </c>
      <c r="M117" s="44">
        <f>IF(L117="-",0,IF(L117&gt;-20,20*L117/34))</f>
        <v>11.764705882352942</v>
      </c>
      <c r="N117" s="43">
        <v>4</v>
      </c>
      <c r="O117" s="44">
        <f>IF(N117="-",0,IF(N117&gt;-40,40*N117/10))</f>
        <v>16</v>
      </c>
      <c r="P117" s="40">
        <v>40.130000000000003</v>
      </c>
      <c r="Q117" s="28">
        <v>11</v>
      </c>
      <c r="R117" s="29">
        <f>M117+O117+Q117</f>
        <v>38.764705882352942</v>
      </c>
      <c r="S117" s="23">
        <v>100</v>
      </c>
      <c r="T117" s="30">
        <f t="shared" si="5"/>
        <v>0.3876470588235294</v>
      </c>
      <c r="U117" s="23" t="s">
        <v>1261</v>
      </c>
    </row>
    <row r="118" spans="1:21">
      <c r="A118" s="23">
        <v>113</v>
      </c>
      <c r="B118" s="40" t="s">
        <v>830</v>
      </c>
      <c r="C118" s="40" t="s">
        <v>831</v>
      </c>
      <c r="D118" s="40" t="s">
        <v>832</v>
      </c>
      <c r="E118" s="24" t="str">
        <f t="shared" si="6"/>
        <v>Г</v>
      </c>
      <c r="F118" s="24" t="str">
        <f t="shared" si="7"/>
        <v>Р</v>
      </c>
      <c r="G118" s="24" t="str">
        <f t="shared" si="8"/>
        <v>В</v>
      </c>
      <c r="H118" s="40">
        <v>760184</v>
      </c>
      <c r="I118" s="1">
        <v>5</v>
      </c>
      <c r="J118" s="40" t="s">
        <v>833</v>
      </c>
      <c r="K118" s="26" t="s">
        <v>26</v>
      </c>
      <c r="L118" s="43">
        <v>14</v>
      </c>
      <c r="M118" s="44">
        <f>IF(L118="-",0,IF(L118&gt;-20,20*L118/34))</f>
        <v>8.235294117647058</v>
      </c>
      <c r="N118" s="43">
        <v>6.5</v>
      </c>
      <c r="O118" s="44">
        <f>IF(N118="-",0,IF(N118&gt;-40,40*N118/10))</f>
        <v>26</v>
      </c>
      <c r="P118" s="43">
        <v>117</v>
      </c>
      <c r="Q118" s="28">
        <v>2.77</v>
      </c>
      <c r="R118" s="29">
        <f>M118+O118+Q118</f>
        <v>37.005294117647061</v>
      </c>
      <c r="S118" s="23">
        <v>100</v>
      </c>
      <c r="T118" s="30">
        <f t="shared" si="5"/>
        <v>0.37005294117647058</v>
      </c>
      <c r="U118" s="23" t="s">
        <v>1261</v>
      </c>
    </row>
    <row r="119" spans="1:21">
      <c r="A119" s="23">
        <v>114</v>
      </c>
      <c r="B119" s="83" t="s">
        <v>460</v>
      </c>
      <c r="C119" s="83" t="s">
        <v>461</v>
      </c>
      <c r="D119" s="83" t="s">
        <v>462</v>
      </c>
      <c r="E119" s="24" t="str">
        <f t="shared" si="6"/>
        <v>П</v>
      </c>
      <c r="F119" s="24" t="str">
        <f t="shared" si="7"/>
        <v>М</v>
      </c>
      <c r="G119" s="24" t="str">
        <f t="shared" si="8"/>
        <v>Р</v>
      </c>
      <c r="H119" s="73">
        <v>764204</v>
      </c>
      <c r="I119" s="83">
        <v>5</v>
      </c>
      <c r="J119" s="83" t="s">
        <v>214</v>
      </c>
      <c r="K119" s="26" t="s">
        <v>26</v>
      </c>
      <c r="L119" s="43">
        <v>20</v>
      </c>
      <c r="M119" s="44">
        <f>IF(L119="-",0,IF(L119&gt;-20,20*L119/34))</f>
        <v>11.764705882352942</v>
      </c>
      <c r="N119" s="43">
        <v>0</v>
      </c>
      <c r="O119" s="44">
        <f>IF(N119="-",0,IF(N119&gt;-40,40*N119/10))</f>
        <v>0</v>
      </c>
      <c r="P119" s="43">
        <v>0</v>
      </c>
      <c r="Q119" s="93">
        <v>0</v>
      </c>
      <c r="R119" s="29">
        <f>M119+O119+Q119</f>
        <v>11.764705882352942</v>
      </c>
      <c r="S119" s="23">
        <v>100</v>
      </c>
      <c r="T119" s="30">
        <f t="shared" si="5"/>
        <v>0.11764705882352942</v>
      </c>
      <c r="U119" s="23" t="s">
        <v>1261</v>
      </c>
    </row>
  </sheetData>
  <sheetProtection algorithmName="SHA-512" hashValue="ZObZVFKP49oUo2ZSi3PThV/qZ14Di+JJmOF3z1Ivk/0wNmO3GVjm8TOLI8XrU1/nAqtouy9diBbChEQPNNKe5w==" saltValue="6gEvLJ8HQxrDGfN67sn39A==" spinCount="100000" sheet="1" objects="1" scenarios="1"/>
  <sortState xmlns:xlrd2="http://schemas.microsoft.com/office/spreadsheetml/2017/richdata2" ref="B6:S119">
    <sortCondition descending="1" ref="R6:R119"/>
  </sortState>
  <mergeCells count="21">
    <mergeCell ref="K3:K5"/>
    <mergeCell ref="R3:R5"/>
    <mergeCell ref="S3:S5"/>
    <mergeCell ref="T3:T5"/>
    <mergeCell ref="U3:U5"/>
    <mergeCell ref="L1:Q1"/>
    <mergeCell ref="A2:C2"/>
    <mergeCell ref="L3:Q3"/>
    <mergeCell ref="L4:M4"/>
    <mergeCell ref="N4:O4"/>
    <mergeCell ref="P4:Q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69930555555555596" right="0.69930555555555596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90"/>
  <sheetViews>
    <sheetView zoomScale="72" zoomScaleNormal="72" workbookViewId="0">
      <selection activeCell="I3" sqref="I3:I5"/>
    </sheetView>
  </sheetViews>
  <sheetFormatPr defaultColWidth="9.109375" defaultRowHeight="15.6"/>
  <cols>
    <col min="1" max="1" width="7.44140625" style="2" customWidth="1"/>
    <col min="2" max="2" width="20.33203125" style="2" customWidth="1"/>
    <col min="3" max="3" width="18" style="2" hidden="1" customWidth="1"/>
    <col min="4" max="4" width="22.109375" style="2" hidden="1" customWidth="1"/>
    <col min="5" max="5" width="4.109375" style="2" hidden="1" customWidth="1"/>
    <col min="6" max="7" width="4.109375" style="2" customWidth="1"/>
    <col min="8" max="8" width="13.109375" style="2" customWidth="1"/>
    <col min="9" max="9" width="8.109375" style="3" customWidth="1"/>
    <col min="10" max="10" width="12.33203125" style="2" hidden="1" customWidth="1"/>
    <col min="11" max="11" width="25.6640625" style="2" customWidth="1"/>
    <col min="12" max="12" width="10.44140625" style="2" hidden="1" customWidth="1"/>
    <col min="13" max="13" width="10.44140625" style="7" hidden="1" customWidth="1"/>
    <col min="14" max="14" width="13.33203125" style="2" hidden="1" customWidth="1"/>
    <col min="15" max="16" width="12" style="2" hidden="1" customWidth="1"/>
    <col min="17" max="17" width="13.33203125" style="2" hidden="1" customWidth="1"/>
    <col min="18" max="18" width="10.109375" style="5" customWidth="1"/>
    <col min="19" max="20" width="10" style="2" customWidth="1"/>
    <col min="21" max="21" width="12.5546875" style="5" customWidth="1"/>
    <col min="22" max="16384" width="9.109375" style="2"/>
  </cols>
  <sheetData>
    <row r="1" spans="1:21">
      <c r="A1" s="2" t="s">
        <v>0</v>
      </c>
      <c r="K1" s="2" t="s">
        <v>1</v>
      </c>
      <c r="L1" s="4"/>
      <c r="M1" s="4"/>
      <c r="N1" s="4"/>
      <c r="O1" s="4"/>
      <c r="P1" s="4"/>
      <c r="Q1" s="4"/>
    </row>
    <row r="2" spans="1:21">
      <c r="A2" s="6" t="s">
        <v>2</v>
      </c>
      <c r="B2" s="6"/>
      <c r="C2" s="6"/>
    </row>
    <row r="3" spans="1:21" s="14" customFormat="1" ht="22.5" customHeight="1">
      <c r="A3" s="8" t="s">
        <v>3</v>
      </c>
      <c r="B3" s="8" t="s">
        <v>4</v>
      </c>
      <c r="C3" s="8" t="s">
        <v>5</v>
      </c>
      <c r="D3" s="8" t="s">
        <v>6</v>
      </c>
      <c r="E3" s="8"/>
      <c r="F3" s="8"/>
      <c r="G3" s="8"/>
      <c r="H3" s="8" t="s">
        <v>7</v>
      </c>
      <c r="I3" s="9" t="s">
        <v>1259</v>
      </c>
      <c r="J3" s="8" t="s">
        <v>9</v>
      </c>
      <c r="K3" s="8" t="s">
        <v>10</v>
      </c>
      <c r="L3" s="10" t="s">
        <v>11</v>
      </c>
      <c r="M3" s="11"/>
      <c r="N3" s="11"/>
      <c r="O3" s="11"/>
      <c r="P3" s="11"/>
      <c r="Q3" s="12"/>
      <c r="R3" s="13" t="s">
        <v>12</v>
      </c>
      <c r="S3" s="8" t="s">
        <v>13</v>
      </c>
      <c r="T3" s="8" t="s">
        <v>14</v>
      </c>
      <c r="U3" s="13" t="s">
        <v>15</v>
      </c>
    </row>
    <row r="4" spans="1:21" s="14" customFormat="1" ht="16.5" customHeight="1">
      <c r="A4" s="15"/>
      <c r="B4" s="15"/>
      <c r="C4" s="15"/>
      <c r="D4" s="15"/>
      <c r="E4" s="15"/>
      <c r="F4" s="15"/>
      <c r="G4" s="15"/>
      <c r="H4" s="15"/>
      <c r="I4" s="16"/>
      <c r="J4" s="15"/>
      <c r="K4" s="15"/>
      <c r="L4" s="10" t="s">
        <v>16</v>
      </c>
      <c r="M4" s="12"/>
      <c r="N4" s="10" t="s">
        <v>17</v>
      </c>
      <c r="O4" s="12"/>
      <c r="P4" s="10" t="s">
        <v>18</v>
      </c>
      <c r="Q4" s="12"/>
      <c r="R4" s="17"/>
      <c r="S4" s="15"/>
      <c r="T4" s="15"/>
      <c r="U4" s="17"/>
    </row>
    <row r="5" spans="1:21" s="14" customFormat="1">
      <c r="A5" s="18"/>
      <c r="B5" s="18"/>
      <c r="C5" s="18"/>
      <c r="D5" s="18"/>
      <c r="E5" s="18"/>
      <c r="F5" s="18"/>
      <c r="G5" s="18"/>
      <c r="H5" s="18"/>
      <c r="I5" s="19"/>
      <c r="J5" s="18"/>
      <c r="K5" s="18"/>
      <c r="L5" s="20" t="s">
        <v>19</v>
      </c>
      <c r="M5" s="21" t="s">
        <v>20</v>
      </c>
      <c r="N5" s="20" t="s">
        <v>19</v>
      </c>
      <c r="O5" s="20" t="s">
        <v>20</v>
      </c>
      <c r="P5" s="20" t="s">
        <v>21</v>
      </c>
      <c r="Q5" s="20" t="s">
        <v>20</v>
      </c>
      <c r="R5" s="22"/>
      <c r="S5" s="18"/>
      <c r="T5" s="18"/>
      <c r="U5" s="22"/>
    </row>
    <row r="6" spans="1:21">
      <c r="A6" s="23">
        <v>1</v>
      </c>
      <c r="B6" s="37" t="s">
        <v>632</v>
      </c>
      <c r="C6" s="37" t="s">
        <v>216</v>
      </c>
      <c r="D6" s="37" t="s">
        <v>437</v>
      </c>
      <c r="E6" s="33" t="str">
        <f>LEFT(B6,1)</f>
        <v>Б</v>
      </c>
      <c r="F6" s="33" t="str">
        <f t="shared" ref="F6:G6" si="0">LEFT(C6,1)</f>
        <v>А</v>
      </c>
      <c r="G6" s="33" t="str">
        <f t="shared" si="0"/>
        <v>Ю</v>
      </c>
      <c r="H6" s="26">
        <v>760188</v>
      </c>
      <c r="I6" s="25">
        <v>8</v>
      </c>
      <c r="J6" s="23">
        <v>806</v>
      </c>
      <c r="K6" s="26" t="s">
        <v>26</v>
      </c>
      <c r="L6" s="27">
        <v>28</v>
      </c>
      <c r="M6" s="28">
        <f>IF(L6="-",0,IF(L6&gt;-20,20*L6/37))</f>
        <v>15.135135135135135</v>
      </c>
      <c r="N6" s="27">
        <v>9.6</v>
      </c>
      <c r="O6" s="28">
        <f>IF(N6="-",0,IF(N6&gt;-40,40*N6/10))</f>
        <v>38.4</v>
      </c>
      <c r="P6" s="27">
        <v>14.6</v>
      </c>
      <c r="Q6" s="28">
        <v>40</v>
      </c>
      <c r="R6" s="29">
        <f>M6+O6+Q6</f>
        <v>93.535135135135135</v>
      </c>
      <c r="S6" s="23">
        <v>100</v>
      </c>
      <c r="T6" s="30">
        <f t="shared" ref="T6:T90" si="1">R6/S6</f>
        <v>0.93535135135135139</v>
      </c>
      <c r="U6" s="23" t="s">
        <v>1260</v>
      </c>
    </row>
    <row r="7" spans="1:21">
      <c r="A7" s="23">
        <v>2</v>
      </c>
      <c r="B7" s="23" t="s">
        <v>697</v>
      </c>
      <c r="C7" s="23" t="s">
        <v>698</v>
      </c>
      <c r="D7" s="23" t="s">
        <v>699</v>
      </c>
      <c r="E7" s="33" t="str">
        <f t="shared" ref="E7:E70" si="2">LEFT(B7,1)</f>
        <v>М</v>
      </c>
      <c r="F7" s="33" t="str">
        <f t="shared" ref="F7:F70" si="3">LEFT(C7,1)</f>
        <v>Н</v>
      </c>
      <c r="G7" s="33" t="str">
        <f t="shared" ref="G7:G70" si="4">LEFT(D7,1)</f>
        <v>Н</v>
      </c>
      <c r="H7" s="23" t="s">
        <v>696</v>
      </c>
      <c r="I7" s="25">
        <v>7</v>
      </c>
      <c r="J7" s="23" t="s">
        <v>700</v>
      </c>
      <c r="K7" s="26" t="s">
        <v>26</v>
      </c>
      <c r="L7" s="27">
        <v>22</v>
      </c>
      <c r="M7" s="28">
        <f>IF(L7="-",0,IF(L7&gt;-20,20*L7/37))</f>
        <v>11.891891891891891</v>
      </c>
      <c r="N7" s="27">
        <v>9.1</v>
      </c>
      <c r="O7" s="28">
        <f>IF(N7="-",0,IF(N7&gt;-40,40*N7/10))</f>
        <v>36.4</v>
      </c>
      <c r="P7" s="27">
        <v>24.51</v>
      </c>
      <c r="Q7" s="28">
        <v>40</v>
      </c>
      <c r="R7" s="29">
        <f>M7+O7+Q7</f>
        <v>88.291891891891893</v>
      </c>
      <c r="S7" s="23">
        <v>100</v>
      </c>
      <c r="T7" s="30">
        <f t="shared" si="1"/>
        <v>0.88291891891891894</v>
      </c>
      <c r="U7" s="23" t="s">
        <v>1260</v>
      </c>
    </row>
    <row r="8" spans="1:21">
      <c r="A8" s="23">
        <v>3</v>
      </c>
      <c r="B8" s="23" t="s">
        <v>77</v>
      </c>
      <c r="C8" s="23" t="s">
        <v>78</v>
      </c>
      <c r="D8" s="23" t="s">
        <v>79</v>
      </c>
      <c r="E8" s="33" t="str">
        <f t="shared" si="2"/>
        <v>П</v>
      </c>
      <c r="F8" s="33" t="str">
        <f t="shared" si="3"/>
        <v>А</v>
      </c>
      <c r="G8" s="33" t="str">
        <f t="shared" si="4"/>
        <v>С</v>
      </c>
      <c r="H8" s="23">
        <v>760189</v>
      </c>
      <c r="I8" s="25">
        <v>8</v>
      </c>
      <c r="J8" s="23" t="s">
        <v>80</v>
      </c>
      <c r="K8" s="26" t="s">
        <v>26</v>
      </c>
      <c r="L8" s="27">
        <v>28</v>
      </c>
      <c r="M8" s="28">
        <f>IF(L8="-",0,IF(L8&gt;-20,20*L8/37))</f>
        <v>15.135135135135135</v>
      </c>
      <c r="N8" s="27">
        <v>8</v>
      </c>
      <c r="O8" s="28">
        <f>IF(N8="-",0,IF(N8&gt;-40,40*N8/10))</f>
        <v>32</v>
      </c>
      <c r="P8" s="27">
        <v>22.1</v>
      </c>
      <c r="Q8" s="28">
        <v>40</v>
      </c>
      <c r="R8" s="29">
        <f>M8+O8+Q8</f>
        <v>87.13513513513513</v>
      </c>
      <c r="S8" s="23">
        <v>100</v>
      </c>
      <c r="T8" s="30">
        <f t="shared" si="1"/>
        <v>0.87135135135135133</v>
      </c>
      <c r="U8" s="23" t="s">
        <v>1260</v>
      </c>
    </row>
    <row r="9" spans="1:21">
      <c r="A9" s="23">
        <v>4</v>
      </c>
      <c r="B9" s="23" t="s">
        <v>314</v>
      </c>
      <c r="C9" s="23" t="s">
        <v>315</v>
      </c>
      <c r="D9" s="23" t="s">
        <v>316</v>
      </c>
      <c r="E9" s="33" t="str">
        <f t="shared" si="2"/>
        <v>К</v>
      </c>
      <c r="F9" s="33" t="str">
        <f t="shared" si="3"/>
        <v>И</v>
      </c>
      <c r="G9" s="33" t="str">
        <f t="shared" si="4"/>
        <v>Н</v>
      </c>
      <c r="H9" s="23">
        <v>764202</v>
      </c>
      <c r="I9" s="25">
        <v>8</v>
      </c>
      <c r="J9" s="23" t="s">
        <v>317</v>
      </c>
      <c r="K9" s="26" t="s">
        <v>26</v>
      </c>
      <c r="L9" s="27">
        <v>23.5</v>
      </c>
      <c r="M9" s="28">
        <f>IF(L9="-",0,IF(L9&gt;-20,20*L9/37))</f>
        <v>12.702702702702704</v>
      </c>
      <c r="N9" s="27">
        <v>8.5</v>
      </c>
      <c r="O9" s="28">
        <f>IF(N9="-",0,IF(N9&gt;-40,40*N9/10))</f>
        <v>34</v>
      </c>
      <c r="P9" s="27">
        <v>12.9</v>
      </c>
      <c r="Q9" s="28">
        <v>40</v>
      </c>
      <c r="R9" s="29">
        <f>M9+O9+Q9</f>
        <v>86.702702702702709</v>
      </c>
      <c r="S9" s="23">
        <v>100</v>
      </c>
      <c r="T9" s="30">
        <f t="shared" si="1"/>
        <v>0.86702702702702705</v>
      </c>
      <c r="U9" s="23" t="s">
        <v>1260</v>
      </c>
    </row>
    <row r="10" spans="1:21">
      <c r="A10" s="23">
        <v>5</v>
      </c>
      <c r="B10" s="23" t="s">
        <v>413</v>
      </c>
      <c r="C10" s="23" t="s">
        <v>414</v>
      </c>
      <c r="D10" s="23" t="s">
        <v>116</v>
      </c>
      <c r="E10" s="33" t="str">
        <f t="shared" si="2"/>
        <v>В</v>
      </c>
      <c r="F10" s="33" t="str">
        <f t="shared" si="3"/>
        <v>И</v>
      </c>
      <c r="G10" s="33" t="str">
        <f t="shared" si="4"/>
        <v>С</v>
      </c>
      <c r="H10" s="23">
        <v>764203</v>
      </c>
      <c r="I10" s="25">
        <v>8</v>
      </c>
      <c r="J10" s="23" t="s">
        <v>415</v>
      </c>
      <c r="K10" s="26" t="s">
        <v>26</v>
      </c>
      <c r="L10" s="27">
        <v>24.05</v>
      </c>
      <c r="M10" s="28">
        <f>IF(L10="-",0,IF(L10&gt;-20,20*L10/37))</f>
        <v>13</v>
      </c>
      <c r="N10" s="27">
        <v>9.1</v>
      </c>
      <c r="O10" s="28">
        <f>IF(N10="-",0,IF(N10&gt;-40,40*N10/10))</f>
        <v>36.4</v>
      </c>
      <c r="P10" s="27">
        <v>23.08</v>
      </c>
      <c r="Q10" s="28">
        <f>IF(P10="-",0,IF(P10&gt;-40,40*P$31/P10))</f>
        <v>45.008665511265164</v>
      </c>
      <c r="R10" s="29">
        <f>M10+O10+Q10</f>
        <v>94.408665511265156</v>
      </c>
      <c r="S10" s="23">
        <v>100</v>
      </c>
      <c r="T10" s="30">
        <f t="shared" si="1"/>
        <v>0.94408665511265155</v>
      </c>
      <c r="U10" s="23" t="s">
        <v>1260</v>
      </c>
    </row>
    <row r="11" spans="1:21">
      <c r="A11" s="23">
        <v>6</v>
      </c>
      <c r="B11" s="37" t="s">
        <v>636</v>
      </c>
      <c r="C11" s="37" t="s">
        <v>402</v>
      </c>
      <c r="D11" s="37" t="s">
        <v>116</v>
      </c>
      <c r="E11" s="33" t="str">
        <f t="shared" si="2"/>
        <v>Р</v>
      </c>
      <c r="F11" s="33" t="str">
        <f t="shared" si="3"/>
        <v>А</v>
      </c>
      <c r="G11" s="33" t="str">
        <f t="shared" si="4"/>
        <v>С</v>
      </c>
      <c r="H11" s="26">
        <v>760188</v>
      </c>
      <c r="I11" s="25">
        <v>7</v>
      </c>
      <c r="J11" s="49">
        <v>708</v>
      </c>
      <c r="K11" s="26" t="s">
        <v>26</v>
      </c>
      <c r="L11" s="27">
        <v>34</v>
      </c>
      <c r="M11" s="28">
        <f>IF(L11="-",0,IF(L11&gt;-20,20*L11/37))</f>
        <v>18.378378378378379</v>
      </c>
      <c r="N11" s="27">
        <v>9.1999999999999993</v>
      </c>
      <c r="O11" s="28">
        <f>IF(N11="-",0,IF(N11&gt;-40,40*N11/10))</f>
        <v>36.799999999999997</v>
      </c>
      <c r="P11" s="27">
        <v>20.3</v>
      </c>
      <c r="Q11" s="28">
        <v>28.77</v>
      </c>
      <c r="R11" s="29">
        <f>M11+O11+Q11</f>
        <v>83.948378378378379</v>
      </c>
      <c r="S11" s="23">
        <v>100</v>
      </c>
      <c r="T11" s="30">
        <f t="shared" si="1"/>
        <v>0.83948378378378374</v>
      </c>
      <c r="U11" s="23" t="s">
        <v>1260</v>
      </c>
    </row>
    <row r="12" spans="1:21">
      <c r="A12" s="23">
        <v>7</v>
      </c>
      <c r="B12" s="23" t="s">
        <v>701</v>
      </c>
      <c r="C12" s="23" t="s">
        <v>28</v>
      </c>
      <c r="D12" s="23" t="s">
        <v>123</v>
      </c>
      <c r="E12" s="33" t="str">
        <f t="shared" si="2"/>
        <v>Б</v>
      </c>
      <c r="F12" s="33" t="str">
        <f t="shared" si="3"/>
        <v>У</v>
      </c>
      <c r="G12" s="33" t="str">
        <f t="shared" si="4"/>
        <v>В</v>
      </c>
      <c r="H12" s="23" t="s">
        <v>696</v>
      </c>
      <c r="I12" s="25">
        <v>8</v>
      </c>
      <c r="J12" s="23" t="s">
        <v>702</v>
      </c>
      <c r="K12" s="26" t="s">
        <v>26</v>
      </c>
      <c r="L12" s="27">
        <v>19</v>
      </c>
      <c r="M12" s="28">
        <f>IF(L12="-",0,IF(L12&gt;-20,20*L12/37))</f>
        <v>10.27027027027027</v>
      </c>
      <c r="N12" s="27">
        <v>9.3000000000000007</v>
      </c>
      <c r="O12" s="28">
        <f>IF(N12="-",0,IF(N12&gt;-40,40*N12/10))</f>
        <v>37.200000000000003</v>
      </c>
      <c r="P12" s="27">
        <v>27.46</v>
      </c>
      <c r="Q12" s="28">
        <v>35.700000000000003</v>
      </c>
      <c r="R12" s="29">
        <f>M12+O12+Q12</f>
        <v>83.170270270270279</v>
      </c>
      <c r="S12" s="23">
        <v>100</v>
      </c>
      <c r="T12" s="30">
        <f t="shared" si="1"/>
        <v>0.83170270270270275</v>
      </c>
      <c r="U12" s="23" t="s">
        <v>1260</v>
      </c>
    </row>
    <row r="13" spans="1:21">
      <c r="A13" s="23">
        <v>8</v>
      </c>
      <c r="B13" s="23" t="s">
        <v>639</v>
      </c>
      <c r="C13" s="23" t="s">
        <v>582</v>
      </c>
      <c r="D13" s="23" t="s">
        <v>583</v>
      </c>
      <c r="E13" s="33" t="str">
        <f t="shared" si="2"/>
        <v>Н</v>
      </c>
      <c r="F13" s="33" t="str">
        <f t="shared" si="3"/>
        <v>В</v>
      </c>
      <c r="G13" s="33" t="str">
        <f t="shared" si="4"/>
        <v>Д</v>
      </c>
      <c r="H13" s="23">
        <v>760239</v>
      </c>
      <c r="I13" s="25">
        <v>8</v>
      </c>
      <c r="J13" s="23" t="s">
        <v>546</v>
      </c>
      <c r="K13" s="26" t="s">
        <v>26</v>
      </c>
      <c r="L13" s="27">
        <v>23</v>
      </c>
      <c r="M13" s="28">
        <f>IF(L13="-",0,IF(L13&gt;-20,20*L13/37))</f>
        <v>12.432432432432432</v>
      </c>
      <c r="N13" s="27">
        <v>7.6</v>
      </c>
      <c r="O13" s="28">
        <f>IF(N13="-",0,IF(N13&gt;-40,40*N13/10))</f>
        <v>30.4</v>
      </c>
      <c r="P13" s="27">
        <v>15.1</v>
      </c>
      <c r="Q13" s="28">
        <v>40</v>
      </c>
      <c r="R13" s="29">
        <f>M13+O13+Q13</f>
        <v>82.832432432432427</v>
      </c>
      <c r="S13" s="23">
        <v>100</v>
      </c>
      <c r="T13" s="30">
        <f t="shared" si="1"/>
        <v>0.82832432432432423</v>
      </c>
      <c r="U13" s="23" t="s">
        <v>1260</v>
      </c>
    </row>
    <row r="14" spans="1:21">
      <c r="A14" s="23">
        <v>9</v>
      </c>
      <c r="B14" s="23" t="s">
        <v>74</v>
      </c>
      <c r="C14" s="23" t="s">
        <v>75</v>
      </c>
      <c r="D14" s="23" t="s">
        <v>72</v>
      </c>
      <c r="E14" s="33" t="str">
        <f t="shared" si="2"/>
        <v>К</v>
      </c>
      <c r="F14" s="33" t="str">
        <f t="shared" si="3"/>
        <v>Д</v>
      </c>
      <c r="G14" s="33" t="str">
        <f t="shared" si="4"/>
        <v>А</v>
      </c>
      <c r="H14" s="23">
        <v>760189</v>
      </c>
      <c r="I14" s="25">
        <v>7</v>
      </c>
      <c r="J14" s="23" t="s">
        <v>76</v>
      </c>
      <c r="K14" s="26" t="s">
        <v>26</v>
      </c>
      <c r="L14" s="27">
        <v>20</v>
      </c>
      <c r="M14" s="28">
        <f>IF(L14="-",0,IF(L14&gt;-20,20*L14/37))</f>
        <v>10.810810810810811</v>
      </c>
      <c r="N14" s="27">
        <v>8.5</v>
      </c>
      <c r="O14" s="28">
        <f>IF(N14="-",0,IF(N14&gt;-40,40*N14/10))</f>
        <v>34</v>
      </c>
      <c r="P14" s="27">
        <v>23.3</v>
      </c>
      <c r="Q14" s="28">
        <v>37.94</v>
      </c>
      <c r="R14" s="29">
        <f>M14+O14+Q14</f>
        <v>82.750810810810805</v>
      </c>
      <c r="S14" s="23">
        <v>100</v>
      </c>
      <c r="T14" s="30">
        <f t="shared" si="1"/>
        <v>0.82750810810810804</v>
      </c>
      <c r="U14" s="23" t="s">
        <v>1260</v>
      </c>
    </row>
    <row r="15" spans="1:21">
      <c r="A15" s="23">
        <v>10</v>
      </c>
      <c r="B15" s="23" t="s">
        <v>814</v>
      </c>
      <c r="C15" s="23" t="s">
        <v>815</v>
      </c>
      <c r="D15" s="23" t="s">
        <v>612</v>
      </c>
      <c r="E15" s="33" t="str">
        <f t="shared" si="2"/>
        <v>Б</v>
      </c>
      <c r="F15" s="33" t="str">
        <f t="shared" si="3"/>
        <v>О</v>
      </c>
      <c r="G15" s="33" t="str">
        <f t="shared" si="4"/>
        <v>О</v>
      </c>
      <c r="H15" s="23">
        <v>760184</v>
      </c>
      <c r="I15" s="25">
        <v>8</v>
      </c>
      <c r="J15" s="23" t="s">
        <v>816</v>
      </c>
      <c r="K15" s="26" t="s">
        <v>26</v>
      </c>
      <c r="L15" s="27">
        <v>23.25</v>
      </c>
      <c r="M15" s="28">
        <f>IF(L15="-",0,IF(L15&gt;-20,20*L15/37))</f>
        <v>12.567567567567568</v>
      </c>
      <c r="N15" s="27">
        <v>9.1</v>
      </c>
      <c r="O15" s="28">
        <f>IF(N15="-",0,IF(N15&gt;-40,40*N15/10))</f>
        <v>36.4</v>
      </c>
      <c r="P15" s="27">
        <v>40</v>
      </c>
      <c r="Q15" s="28">
        <v>33</v>
      </c>
      <c r="R15" s="29">
        <f>M15+O15+Q15</f>
        <v>81.967567567567571</v>
      </c>
      <c r="S15" s="23">
        <v>100</v>
      </c>
      <c r="T15" s="30">
        <f t="shared" si="1"/>
        <v>0.81967567567567567</v>
      </c>
      <c r="U15" s="23" t="s">
        <v>1260</v>
      </c>
    </row>
    <row r="16" spans="1:21">
      <c r="A16" s="23">
        <v>11</v>
      </c>
      <c r="B16" s="23" t="s">
        <v>410</v>
      </c>
      <c r="C16" s="23" t="s">
        <v>411</v>
      </c>
      <c r="D16" s="23" t="s">
        <v>116</v>
      </c>
      <c r="E16" s="33" t="str">
        <f t="shared" si="2"/>
        <v>С</v>
      </c>
      <c r="F16" s="33" t="str">
        <f t="shared" si="3"/>
        <v>А</v>
      </c>
      <c r="G16" s="33" t="str">
        <f t="shared" si="4"/>
        <v>С</v>
      </c>
      <c r="H16" s="23">
        <v>764203</v>
      </c>
      <c r="I16" s="25">
        <v>8</v>
      </c>
      <c r="J16" s="23" t="s">
        <v>412</v>
      </c>
      <c r="K16" s="26" t="s">
        <v>26</v>
      </c>
      <c r="L16" s="27">
        <v>11.1</v>
      </c>
      <c r="M16" s="28">
        <f>IF(L16="-",0,IF(L16&gt;-20,20*L16/37))</f>
        <v>6</v>
      </c>
      <c r="N16" s="27">
        <v>8.3000000000000007</v>
      </c>
      <c r="O16" s="28">
        <f>IF(N16="-",0,IF(N16&gt;-40,40*N16/10))</f>
        <v>33.200000000000003</v>
      </c>
      <c r="P16" s="27">
        <v>20.11</v>
      </c>
      <c r="Q16" s="28">
        <f>IF(P16="-",0,IF(P16&gt;-40,40*P$31/P16))</f>
        <v>51.655892590750867</v>
      </c>
      <c r="R16" s="29">
        <f>M16+O16+Q16</f>
        <v>90.855892590750869</v>
      </c>
      <c r="S16" s="23">
        <v>100</v>
      </c>
      <c r="T16" s="30">
        <f t="shared" si="1"/>
        <v>0.90855892590750864</v>
      </c>
      <c r="U16" s="23" t="s">
        <v>1260</v>
      </c>
    </row>
    <row r="17" spans="1:21">
      <c r="A17" s="23">
        <v>12</v>
      </c>
      <c r="B17" s="23" t="s">
        <v>817</v>
      </c>
      <c r="C17" s="23" t="s">
        <v>75</v>
      </c>
      <c r="D17" s="23" t="s">
        <v>41</v>
      </c>
      <c r="E17" s="33" t="str">
        <f t="shared" si="2"/>
        <v>З</v>
      </c>
      <c r="F17" s="33" t="str">
        <f t="shared" si="3"/>
        <v>Д</v>
      </c>
      <c r="G17" s="33" t="str">
        <f t="shared" si="4"/>
        <v>В</v>
      </c>
      <c r="H17" s="26">
        <v>760184</v>
      </c>
      <c r="I17" s="25">
        <v>8</v>
      </c>
      <c r="J17" s="49" t="s">
        <v>818</v>
      </c>
      <c r="K17" s="26" t="s">
        <v>26</v>
      </c>
      <c r="L17" s="27">
        <v>22.25</v>
      </c>
      <c r="M17" s="28">
        <f>IF(L17="-",0,IF(L17&gt;-20,20*L17/37))</f>
        <v>12.027027027027026</v>
      </c>
      <c r="N17" s="27">
        <v>8.8000000000000007</v>
      </c>
      <c r="O17" s="28">
        <f>IF(N17="-",0,IF(N17&gt;-40,40*N17/10))</f>
        <v>35.200000000000003</v>
      </c>
      <c r="P17" s="27">
        <v>39</v>
      </c>
      <c r="Q17" s="28">
        <v>33.85</v>
      </c>
      <c r="R17" s="29">
        <f>M17+O17+Q17</f>
        <v>81.077027027027029</v>
      </c>
      <c r="S17" s="23">
        <v>100</v>
      </c>
      <c r="T17" s="30">
        <f t="shared" si="1"/>
        <v>0.81077027027027027</v>
      </c>
      <c r="U17" s="23" t="s">
        <v>1260</v>
      </c>
    </row>
    <row r="18" spans="1:21">
      <c r="A18" s="23">
        <v>13</v>
      </c>
      <c r="B18" s="23" t="s">
        <v>811</v>
      </c>
      <c r="C18" s="23" t="s">
        <v>411</v>
      </c>
      <c r="D18" s="23" t="s">
        <v>812</v>
      </c>
      <c r="E18" s="33" t="str">
        <f t="shared" si="2"/>
        <v>С</v>
      </c>
      <c r="F18" s="33" t="str">
        <f t="shared" si="3"/>
        <v>А</v>
      </c>
      <c r="G18" s="33" t="str">
        <f t="shared" si="4"/>
        <v>М</v>
      </c>
      <c r="H18" s="23">
        <v>760184</v>
      </c>
      <c r="I18" s="25">
        <v>7</v>
      </c>
      <c r="J18" s="23" t="s">
        <v>813</v>
      </c>
      <c r="K18" s="26" t="s">
        <v>26</v>
      </c>
      <c r="L18" s="27">
        <v>13.25</v>
      </c>
      <c r="M18" s="28">
        <f>IF(L18="-",0,IF(L18&gt;-20,20*L18/37))</f>
        <v>7.1621621621621623</v>
      </c>
      <c r="N18" s="27">
        <v>8.4</v>
      </c>
      <c r="O18" s="28">
        <f>IF(N18="-",0,IF(N18&gt;-40,40*N18/10))</f>
        <v>33.6</v>
      </c>
      <c r="P18" s="27">
        <v>33</v>
      </c>
      <c r="Q18" s="28">
        <v>40</v>
      </c>
      <c r="R18" s="29">
        <f>M18+O18+Q18</f>
        <v>80.762162162162156</v>
      </c>
      <c r="S18" s="23">
        <v>100</v>
      </c>
      <c r="T18" s="30">
        <f t="shared" si="1"/>
        <v>0.80762162162162154</v>
      </c>
      <c r="U18" s="23" t="s">
        <v>1260</v>
      </c>
    </row>
    <row r="19" spans="1:21">
      <c r="A19" s="23">
        <v>14</v>
      </c>
      <c r="B19" s="23" t="s">
        <v>70</v>
      </c>
      <c r="C19" s="23" t="s">
        <v>71</v>
      </c>
      <c r="D19" s="23" t="s">
        <v>72</v>
      </c>
      <c r="E19" s="33" t="str">
        <f t="shared" si="2"/>
        <v>И</v>
      </c>
      <c r="F19" s="33" t="str">
        <f t="shared" si="3"/>
        <v>С</v>
      </c>
      <c r="G19" s="33" t="str">
        <f t="shared" si="4"/>
        <v>А</v>
      </c>
      <c r="H19" s="23">
        <v>760189</v>
      </c>
      <c r="I19" s="25">
        <v>7</v>
      </c>
      <c r="J19" s="23" t="s">
        <v>73</v>
      </c>
      <c r="K19" s="26" t="s">
        <v>26</v>
      </c>
      <c r="L19" s="27">
        <v>25</v>
      </c>
      <c r="M19" s="28">
        <f>IF(L19="-",0,IF(L19&gt;-20,20*L19/37))</f>
        <v>13.513513513513514</v>
      </c>
      <c r="N19" s="27">
        <v>7</v>
      </c>
      <c r="O19" s="28">
        <f>IF(N19="-",0,IF(N19&gt;-40,40*N19/10))</f>
        <v>28</v>
      </c>
      <c r="P19" s="27">
        <v>22.9</v>
      </c>
      <c r="Q19" s="28">
        <v>38.6</v>
      </c>
      <c r="R19" s="29">
        <f>M19+O19+Q19</f>
        <v>80.11351351351351</v>
      </c>
      <c r="S19" s="23">
        <v>100</v>
      </c>
      <c r="T19" s="30">
        <f t="shared" si="1"/>
        <v>0.80113513513513512</v>
      </c>
      <c r="U19" s="23" t="s">
        <v>1260</v>
      </c>
    </row>
    <row r="20" spans="1:21">
      <c r="A20" s="23">
        <v>15</v>
      </c>
      <c r="B20" s="65" t="s">
        <v>328</v>
      </c>
      <c r="C20" s="65" t="s">
        <v>329</v>
      </c>
      <c r="D20" s="65" t="s">
        <v>330</v>
      </c>
      <c r="E20" s="33" t="str">
        <f t="shared" si="2"/>
        <v>М</v>
      </c>
      <c r="F20" s="33" t="str">
        <f t="shared" si="3"/>
        <v>Е</v>
      </c>
      <c r="G20" s="33" t="str">
        <f t="shared" si="4"/>
        <v>С</v>
      </c>
      <c r="H20" s="32">
        <v>764202</v>
      </c>
      <c r="I20" s="25">
        <v>7</v>
      </c>
      <c r="J20" s="26" t="s">
        <v>331</v>
      </c>
      <c r="K20" s="26" t="s">
        <v>26</v>
      </c>
      <c r="L20" s="27">
        <v>20</v>
      </c>
      <c r="M20" s="28">
        <f>IF(L20="-",0,IF(L20&gt;-20,20*L20/37))</f>
        <v>10.810810810810811</v>
      </c>
      <c r="N20" s="27">
        <v>8.5</v>
      </c>
      <c r="O20" s="28">
        <f>IF(N20="-",0,IF(N20&gt;-40,40*N20/10))</f>
        <v>34</v>
      </c>
      <c r="P20" s="27">
        <v>15</v>
      </c>
      <c r="Q20" s="28">
        <v>34.4</v>
      </c>
      <c r="R20" s="29">
        <f>M20+O20+Q20</f>
        <v>79.210810810810813</v>
      </c>
      <c r="S20" s="23">
        <v>100</v>
      </c>
      <c r="T20" s="30">
        <f t="shared" si="1"/>
        <v>0.79210810810810817</v>
      </c>
      <c r="U20" s="23" t="s">
        <v>1260</v>
      </c>
    </row>
    <row r="21" spans="1:21" ht="16.2" thickBot="1">
      <c r="A21" s="23">
        <v>16</v>
      </c>
      <c r="B21" s="23" t="s">
        <v>917</v>
      </c>
      <c r="C21" s="23" t="s">
        <v>36</v>
      </c>
      <c r="D21" s="23" t="s">
        <v>33</v>
      </c>
      <c r="E21" s="33" t="str">
        <f t="shared" si="2"/>
        <v>В</v>
      </c>
      <c r="F21" s="33" t="str">
        <f t="shared" si="3"/>
        <v>П</v>
      </c>
      <c r="G21" s="33" t="str">
        <f t="shared" si="4"/>
        <v>И</v>
      </c>
      <c r="H21" s="23">
        <v>760239</v>
      </c>
      <c r="I21" s="25">
        <v>8</v>
      </c>
      <c r="J21" s="23" t="s">
        <v>548</v>
      </c>
      <c r="K21" s="26" t="s">
        <v>26</v>
      </c>
      <c r="L21" s="27">
        <v>24</v>
      </c>
      <c r="M21" s="28">
        <f>IF(L21="-",0,IF(L21&gt;-20,20*L21/37))</f>
        <v>12.972972972972974</v>
      </c>
      <c r="N21" s="27">
        <v>7</v>
      </c>
      <c r="O21" s="28">
        <f>IF(N21="-",0,IF(N21&gt;-40,40*N21/10))</f>
        <v>28</v>
      </c>
      <c r="P21" s="27">
        <v>15.8</v>
      </c>
      <c r="Q21" s="28" t="s">
        <v>918</v>
      </c>
      <c r="R21" s="29">
        <v>79.19</v>
      </c>
      <c r="S21" s="23">
        <v>100</v>
      </c>
      <c r="T21" s="30">
        <f t="shared" si="1"/>
        <v>0.79189999999999994</v>
      </c>
      <c r="U21" s="23" t="s">
        <v>1260</v>
      </c>
    </row>
    <row r="22" spans="1:21" ht="16.2" thickBot="1">
      <c r="A22" s="23">
        <v>17</v>
      </c>
      <c r="B22" s="81" t="s">
        <v>902</v>
      </c>
      <c r="C22" s="78" t="s">
        <v>205</v>
      </c>
      <c r="D22" s="78" t="s">
        <v>116</v>
      </c>
      <c r="E22" s="33" t="str">
        <f t="shared" si="2"/>
        <v>Д</v>
      </c>
      <c r="F22" s="33" t="str">
        <f t="shared" si="3"/>
        <v>Е</v>
      </c>
      <c r="G22" s="33" t="str">
        <f t="shared" si="4"/>
        <v>С</v>
      </c>
      <c r="H22" s="23">
        <v>766071</v>
      </c>
      <c r="I22" s="88">
        <v>7</v>
      </c>
      <c r="J22" s="78" t="s">
        <v>901</v>
      </c>
      <c r="K22" s="26" t="s">
        <v>26</v>
      </c>
      <c r="L22" s="27">
        <v>13</v>
      </c>
      <c r="M22" s="28">
        <f>IF(L22="-",0,IF(L22&gt;-20,20*L22/37))</f>
        <v>7.0270270270270272</v>
      </c>
      <c r="N22" s="27">
        <v>8</v>
      </c>
      <c r="O22" s="28">
        <f>IF(N22="-",0,IF(N22&gt;-40,40*N22/10))</f>
        <v>32</v>
      </c>
      <c r="P22" s="27">
        <v>13.16</v>
      </c>
      <c r="Q22" s="28">
        <v>40</v>
      </c>
      <c r="R22" s="29">
        <f>M22+O22+Q22</f>
        <v>79.027027027027032</v>
      </c>
      <c r="S22" s="23">
        <v>100</v>
      </c>
      <c r="T22" s="30">
        <f t="shared" si="1"/>
        <v>0.7902702702702703</v>
      </c>
      <c r="U22" s="23" t="s">
        <v>1260</v>
      </c>
    </row>
    <row r="23" spans="1:21" ht="16.2" thickBot="1">
      <c r="A23" s="23">
        <v>18</v>
      </c>
      <c r="B23" s="72" t="s">
        <v>1007</v>
      </c>
      <c r="C23" s="75" t="s">
        <v>1017</v>
      </c>
      <c r="D23" s="75" t="s">
        <v>119</v>
      </c>
      <c r="E23" s="33" t="str">
        <f t="shared" si="2"/>
        <v>М</v>
      </c>
      <c r="F23" s="33" t="str">
        <f t="shared" si="3"/>
        <v>Р</v>
      </c>
      <c r="G23" s="33" t="str">
        <f t="shared" si="4"/>
        <v>А</v>
      </c>
      <c r="H23" s="23">
        <v>763212</v>
      </c>
      <c r="I23" s="76">
        <v>7</v>
      </c>
      <c r="J23" s="75" t="s">
        <v>1018</v>
      </c>
      <c r="K23" s="26" t="s">
        <v>26</v>
      </c>
      <c r="L23" s="27">
        <v>9</v>
      </c>
      <c r="M23" s="28">
        <f>IF(L23="-",0,IF(L23&gt;-20,20*L23/37))</f>
        <v>4.8648648648648649</v>
      </c>
      <c r="N23" s="27">
        <v>8.5</v>
      </c>
      <c r="O23" s="28">
        <f>IF(N23="-",0,IF(N23&gt;-40,40*N23/10))</f>
        <v>34</v>
      </c>
      <c r="P23" s="27">
        <v>34</v>
      </c>
      <c r="Q23" s="28">
        <v>40</v>
      </c>
      <c r="R23" s="29">
        <f>M23+O23+Q23</f>
        <v>78.86486486486487</v>
      </c>
      <c r="S23" s="23">
        <v>100</v>
      </c>
      <c r="T23" s="30">
        <f t="shared" si="1"/>
        <v>0.7886486486486487</v>
      </c>
      <c r="U23" s="23" t="s">
        <v>1260</v>
      </c>
    </row>
    <row r="24" spans="1:21" ht="16.2" thickBot="1">
      <c r="A24" s="23">
        <v>19</v>
      </c>
      <c r="B24" s="72" t="s">
        <v>1217</v>
      </c>
      <c r="C24" s="75" t="s">
        <v>933</v>
      </c>
      <c r="D24" s="75" t="s">
        <v>1218</v>
      </c>
      <c r="E24" s="33" t="str">
        <f t="shared" si="2"/>
        <v>А</v>
      </c>
      <c r="F24" s="33" t="str">
        <f t="shared" si="3"/>
        <v>А</v>
      </c>
      <c r="G24" s="33" t="str">
        <f t="shared" si="4"/>
        <v>Ш</v>
      </c>
      <c r="H24" s="23">
        <v>764206</v>
      </c>
      <c r="I24" s="76">
        <v>7</v>
      </c>
      <c r="J24" s="75" t="s">
        <v>1219</v>
      </c>
      <c r="K24" s="26" t="s">
        <v>26</v>
      </c>
      <c r="L24" s="28">
        <v>19</v>
      </c>
      <c r="M24" s="28">
        <f>IF(L24="-",0,IF(L24&gt;-20,20*L24/37))</f>
        <v>10.27027027027027</v>
      </c>
      <c r="N24" s="28">
        <v>7.5</v>
      </c>
      <c r="O24" s="28">
        <f>IF(N24="-",0,IF(N24&gt;-40,40*N24/10))</f>
        <v>30</v>
      </c>
      <c r="P24" s="27">
        <v>24.2</v>
      </c>
      <c r="Q24" s="28">
        <v>38.18</v>
      </c>
      <c r="R24" s="29">
        <f>M24+O24+Q24</f>
        <v>78.450270270270266</v>
      </c>
      <c r="S24" s="23">
        <v>100</v>
      </c>
      <c r="T24" s="30">
        <f t="shared" si="1"/>
        <v>0.78450270270270261</v>
      </c>
      <c r="U24" s="23" t="s">
        <v>1260</v>
      </c>
    </row>
    <row r="25" spans="1:21" ht="16.2" thickBot="1">
      <c r="A25" s="23">
        <v>20</v>
      </c>
      <c r="B25" s="72" t="s">
        <v>975</v>
      </c>
      <c r="C25" s="75" t="s">
        <v>582</v>
      </c>
      <c r="D25" s="75" t="s">
        <v>976</v>
      </c>
      <c r="E25" s="33" t="str">
        <f t="shared" si="2"/>
        <v>С</v>
      </c>
      <c r="F25" s="33" t="str">
        <f t="shared" si="3"/>
        <v>В</v>
      </c>
      <c r="G25" s="33" t="str">
        <f t="shared" si="4"/>
        <v>В</v>
      </c>
      <c r="H25" s="23">
        <v>760245</v>
      </c>
      <c r="I25" s="76">
        <v>8</v>
      </c>
      <c r="J25" s="75" t="s">
        <v>977</v>
      </c>
      <c r="K25" s="26" t="s">
        <v>26</v>
      </c>
      <c r="L25" s="27">
        <v>17.25</v>
      </c>
      <c r="M25" s="28">
        <f>IF(L25="-",0,IF(L25&gt;-20,20*L25/37))</f>
        <v>9.3243243243243246</v>
      </c>
      <c r="N25" s="27">
        <v>8.5</v>
      </c>
      <c r="O25" s="28">
        <f>IF(N25="-",0,IF(N25&gt;-40,40*N25/10))</f>
        <v>34</v>
      </c>
      <c r="P25" s="27">
        <v>27.6</v>
      </c>
      <c r="Q25" s="28">
        <v>34.200000000000003</v>
      </c>
      <c r="R25" s="29">
        <f>M25+O25+Q25</f>
        <v>77.524324324324326</v>
      </c>
      <c r="S25" s="23">
        <v>100</v>
      </c>
      <c r="T25" s="30">
        <f t="shared" si="1"/>
        <v>0.77524324324324323</v>
      </c>
      <c r="U25" s="23" t="s">
        <v>1260</v>
      </c>
    </row>
    <row r="26" spans="1:21" ht="16.2" thickBot="1">
      <c r="A26" s="23">
        <v>21</v>
      </c>
      <c r="B26" s="72" t="s">
        <v>326</v>
      </c>
      <c r="C26" s="75" t="s">
        <v>212</v>
      </c>
      <c r="D26" s="75" t="s">
        <v>209</v>
      </c>
      <c r="E26" s="33" t="str">
        <f t="shared" si="2"/>
        <v>В</v>
      </c>
      <c r="F26" s="33" t="str">
        <f t="shared" si="3"/>
        <v>В</v>
      </c>
      <c r="G26" s="33" t="str">
        <f t="shared" si="4"/>
        <v>А</v>
      </c>
      <c r="H26" s="23">
        <v>764202</v>
      </c>
      <c r="I26" s="76">
        <v>7</v>
      </c>
      <c r="J26" s="75" t="s">
        <v>327</v>
      </c>
      <c r="K26" s="26" t="s">
        <v>26</v>
      </c>
      <c r="L26" s="27">
        <v>20.5</v>
      </c>
      <c r="M26" s="28">
        <f>IF(L26="-",0,IF(L26&gt;-20,20*L26/37))</f>
        <v>11.081081081081081</v>
      </c>
      <c r="N26" s="27">
        <v>8.5</v>
      </c>
      <c r="O26" s="28">
        <f>IF(N26="-",0,IF(N26&gt;-40,40*N26/10))</f>
        <v>34</v>
      </c>
      <c r="P26" s="27">
        <v>16</v>
      </c>
      <c r="Q26" s="28">
        <v>32.25</v>
      </c>
      <c r="R26" s="29">
        <f>M26+O26+Q26</f>
        <v>77.331081081081081</v>
      </c>
      <c r="S26" s="23">
        <v>100</v>
      </c>
      <c r="T26" s="30">
        <f t="shared" si="1"/>
        <v>0.77331081081081077</v>
      </c>
      <c r="U26" s="23" t="s">
        <v>1260</v>
      </c>
    </row>
    <row r="27" spans="1:21" ht="16.2" thickBot="1">
      <c r="A27" s="23">
        <v>22</v>
      </c>
      <c r="B27" s="94" t="s">
        <v>1076</v>
      </c>
      <c r="C27" s="96" t="s">
        <v>216</v>
      </c>
      <c r="D27" s="96" t="s">
        <v>123</v>
      </c>
      <c r="E27" s="33" t="str">
        <f t="shared" si="2"/>
        <v>С</v>
      </c>
      <c r="F27" s="33" t="str">
        <f t="shared" si="3"/>
        <v>А</v>
      </c>
      <c r="G27" s="33" t="str">
        <f t="shared" si="4"/>
        <v>В</v>
      </c>
      <c r="H27" s="26" t="s">
        <v>1049</v>
      </c>
      <c r="I27" s="72">
        <v>8</v>
      </c>
      <c r="J27" s="75" t="s">
        <v>1077</v>
      </c>
      <c r="K27" s="47" t="s">
        <v>26</v>
      </c>
      <c r="L27" s="27">
        <v>25</v>
      </c>
      <c r="M27" s="51">
        <f>IF(L27="-",0,IF(L27&gt;-20,20*L27/57))</f>
        <v>8.7719298245614041</v>
      </c>
      <c r="N27" s="27">
        <v>8</v>
      </c>
      <c r="O27" s="51">
        <f>IF(N27="-",0,IF(N27&gt;-40,40*N27/10))</f>
        <v>32</v>
      </c>
      <c r="P27" s="27">
        <v>23</v>
      </c>
      <c r="Q27" s="28">
        <f>40*21/P27</f>
        <v>36.521739130434781</v>
      </c>
      <c r="R27" s="29">
        <f>SUM(M27,O27,Q27)</f>
        <v>77.293668954996178</v>
      </c>
      <c r="S27" s="23">
        <v>100</v>
      </c>
      <c r="T27" s="30">
        <f t="shared" si="1"/>
        <v>0.77293668954996175</v>
      </c>
      <c r="U27" s="23" t="s">
        <v>1260</v>
      </c>
    </row>
    <row r="28" spans="1:21" ht="16.2" thickBot="1">
      <c r="A28" s="23">
        <v>23</v>
      </c>
      <c r="B28" s="35" t="s">
        <v>532</v>
      </c>
      <c r="C28" s="36" t="s">
        <v>205</v>
      </c>
      <c r="D28" s="36" t="s">
        <v>513</v>
      </c>
      <c r="E28" s="33" t="str">
        <f t="shared" si="2"/>
        <v>С</v>
      </c>
      <c r="F28" s="33" t="str">
        <f t="shared" si="3"/>
        <v>Е</v>
      </c>
      <c r="G28" s="33" t="str">
        <f t="shared" si="4"/>
        <v>А</v>
      </c>
      <c r="H28" s="23">
        <v>764204</v>
      </c>
      <c r="I28" s="35">
        <v>8</v>
      </c>
      <c r="J28" s="36" t="s">
        <v>533</v>
      </c>
      <c r="K28" s="26" t="s">
        <v>26</v>
      </c>
      <c r="L28" s="27">
        <v>13</v>
      </c>
      <c r="M28" s="28">
        <f>IF(L28="-",0,IF(L28&gt;-20,20*L28/37))</f>
        <v>7.0270270270270272</v>
      </c>
      <c r="N28" s="27">
        <v>9.1999999999999993</v>
      </c>
      <c r="O28" s="28">
        <f>IF(N28="-",0,IF(N28&gt;-40,40*N28/10))</f>
        <v>36.799999999999997</v>
      </c>
      <c r="P28" s="27">
        <v>17.5</v>
      </c>
      <c r="Q28" s="28">
        <v>32.78</v>
      </c>
      <c r="R28" s="29">
        <f>M28+O28+Q28</f>
        <v>76.607027027027016</v>
      </c>
      <c r="S28" s="23">
        <v>100</v>
      </c>
      <c r="T28" s="30">
        <f t="shared" si="1"/>
        <v>0.76607027027027019</v>
      </c>
      <c r="U28" s="23" t="s">
        <v>1260</v>
      </c>
    </row>
    <row r="29" spans="1:21" ht="16.2" thickBot="1">
      <c r="A29" s="23">
        <v>24</v>
      </c>
      <c r="B29" s="35" t="s">
        <v>525</v>
      </c>
      <c r="C29" s="36" t="s">
        <v>75</v>
      </c>
      <c r="D29" s="36" t="s">
        <v>420</v>
      </c>
      <c r="E29" s="33" t="str">
        <f t="shared" si="2"/>
        <v>О</v>
      </c>
      <c r="F29" s="33" t="str">
        <f t="shared" si="3"/>
        <v>Д</v>
      </c>
      <c r="G29" s="33" t="str">
        <f t="shared" si="4"/>
        <v>Е</v>
      </c>
      <c r="H29" s="23">
        <v>764204</v>
      </c>
      <c r="I29" s="35">
        <v>8</v>
      </c>
      <c r="J29" s="36" t="s">
        <v>317</v>
      </c>
      <c r="K29" s="26" t="s">
        <v>26</v>
      </c>
      <c r="L29" s="27">
        <v>8</v>
      </c>
      <c r="M29" s="28">
        <f>IF(L29="-",0,IF(L29&gt;-20,20*L29/37))</f>
        <v>4.3243243243243246</v>
      </c>
      <c r="N29" s="27">
        <v>8</v>
      </c>
      <c r="O29" s="28">
        <f>IF(N29="-",0,IF(N29&gt;-40,40*N29/10))</f>
        <v>32</v>
      </c>
      <c r="P29" s="27">
        <v>14.34</v>
      </c>
      <c r="Q29" s="28">
        <v>40</v>
      </c>
      <c r="R29" s="29">
        <f>M29+O29+Q29</f>
        <v>76.324324324324323</v>
      </c>
      <c r="S29" s="23">
        <v>100</v>
      </c>
      <c r="T29" s="30">
        <f t="shared" si="1"/>
        <v>0.76324324324324322</v>
      </c>
      <c r="U29" s="23" t="s">
        <v>1260</v>
      </c>
    </row>
    <row r="30" spans="1:21" ht="16.2" thickBot="1">
      <c r="A30" s="23">
        <v>25</v>
      </c>
      <c r="B30" s="35" t="s">
        <v>509</v>
      </c>
      <c r="C30" s="36" t="s">
        <v>212</v>
      </c>
      <c r="D30" s="36" t="s">
        <v>209</v>
      </c>
      <c r="E30" s="33" t="str">
        <f t="shared" si="2"/>
        <v>П</v>
      </c>
      <c r="F30" s="33" t="str">
        <f t="shared" si="3"/>
        <v>В</v>
      </c>
      <c r="G30" s="33" t="str">
        <f t="shared" si="4"/>
        <v>А</v>
      </c>
      <c r="H30" s="23">
        <v>764204</v>
      </c>
      <c r="I30" s="35">
        <v>7</v>
      </c>
      <c r="J30" s="36" t="s">
        <v>365</v>
      </c>
      <c r="K30" s="26" t="s">
        <v>26</v>
      </c>
      <c r="L30" s="27">
        <v>15</v>
      </c>
      <c r="M30" s="28">
        <f>IF(L30="-",0,IF(L30&gt;-20,20*L30/37))</f>
        <v>8.1081081081081088</v>
      </c>
      <c r="N30" s="27">
        <v>8.9</v>
      </c>
      <c r="O30" s="28">
        <f>IF(N30="-",0,IF(N30&gt;-40,40*N30/10))</f>
        <v>35.6</v>
      </c>
      <c r="P30" s="27">
        <v>17.559999999999999</v>
      </c>
      <c r="Q30" s="28">
        <v>32.61</v>
      </c>
      <c r="R30" s="29">
        <f>M30+O30+Q30</f>
        <v>76.318108108108106</v>
      </c>
      <c r="S30" s="23">
        <v>100</v>
      </c>
      <c r="T30" s="30">
        <f t="shared" si="1"/>
        <v>0.76318108108108107</v>
      </c>
      <c r="U30" s="23" t="s">
        <v>1260</v>
      </c>
    </row>
    <row r="31" spans="1:21" ht="16.2" thickBot="1">
      <c r="A31" s="23">
        <v>26</v>
      </c>
      <c r="B31" s="72" t="s">
        <v>703</v>
      </c>
      <c r="C31" s="75" t="s">
        <v>32</v>
      </c>
      <c r="D31" s="75" t="s">
        <v>420</v>
      </c>
      <c r="E31" s="33" t="str">
        <f t="shared" si="2"/>
        <v>Н</v>
      </c>
      <c r="F31" s="33" t="str">
        <f t="shared" si="3"/>
        <v>А</v>
      </c>
      <c r="G31" s="33" t="str">
        <f t="shared" si="4"/>
        <v>Е</v>
      </c>
      <c r="H31" s="23" t="s">
        <v>696</v>
      </c>
      <c r="I31" s="76">
        <v>7</v>
      </c>
      <c r="J31" s="75" t="s">
        <v>704</v>
      </c>
      <c r="K31" s="26" t="s">
        <v>26</v>
      </c>
      <c r="L31" s="27">
        <v>15</v>
      </c>
      <c r="M31" s="28">
        <f>IF(L31="-",0,IF(L31&gt;-20,20*L31/37))</f>
        <v>8.1081081081081088</v>
      </c>
      <c r="N31" s="27">
        <v>7.6</v>
      </c>
      <c r="O31" s="28">
        <f>IF(N31="-",0,IF(N31&gt;-40,40*N31/10))</f>
        <v>30.4</v>
      </c>
      <c r="P31" s="27">
        <v>25.97</v>
      </c>
      <c r="Q31" s="28">
        <v>37.75</v>
      </c>
      <c r="R31" s="29">
        <f>M31+O31+Q31</f>
        <v>76.258108108108104</v>
      </c>
      <c r="S31" s="23">
        <v>100</v>
      </c>
      <c r="T31" s="30">
        <f t="shared" si="1"/>
        <v>0.76258108108108102</v>
      </c>
      <c r="U31" s="23" t="s">
        <v>1260</v>
      </c>
    </row>
    <row r="32" spans="1:21" ht="16.2" thickBot="1">
      <c r="A32" s="23">
        <v>27</v>
      </c>
      <c r="B32" s="94" t="s">
        <v>1080</v>
      </c>
      <c r="C32" s="96" t="s">
        <v>36</v>
      </c>
      <c r="D32" s="96" t="s">
        <v>112</v>
      </c>
      <c r="E32" s="33" t="str">
        <f t="shared" si="2"/>
        <v>Щ</v>
      </c>
      <c r="F32" s="33" t="str">
        <f t="shared" si="3"/>
        <v>П</v>
      </c>
      <c r="G32" s="33" t="str">
        <f t="shared" si="4"/>
        <v>А</v>
      </c>
      <c r="H32" s="49" t="s">
        <v>1049</v>
      </c>
      <c r="I32" s="72">
        <v>7</v>
      </c>
      <c r="J32" s="97" t="s">
        <v>1081</v>
      </c>
      <c r="K32" s="47" t="s">
        <v>26</v>
      </c>
      <c r="L32" s="27">
        <v>21</v>
      </c>
      <c r="M32" s="51">
        <f>IF(L32="-",0,IF(L32&gt;-20,20*L32/57))</f>
        <v>7.3684210526315788</v>
      </c>
      <c r="N32" s="27">
        <v>7</v>
      </c>
      <c r="O32" s="51">
        <f>IF(N32="-",0,IF(N32&gt;-40,40*N32/10))</f>
        <v>28</v>
      </c>
      <c r="P32" s="27">
        <v>21</v>
      </c>
      <c r="Q32" s="28">
        <f>40*21/P32</f>
        <v>40</v>
      </c>
      <c r="R32" s="29">
        <f>SUM(M32,O32,Q32)</f>
        <v>75.368421052631575</v>
      </c>
      <c r="S32" s="23">
        <v>100</v>
      </c>
      <c r="T32" s="30">
        <f t="shared" si="1"/>
        <v>0.75368421052631573</v>
      </c>
      <c r="U32" s="23" t="s">
        <v>1261</v>
      </c>
    </row>
    <row r="33" spans="1:21" ht="16.2" thickBot="1">
      <c r="A33" s="23">
        <v>28</v>
      </c>
      <c r="B33" s="81" t="s">
        <v>1221</v>
      </c>
      <c r="C33" s="78" t="s">
        <v>879</v>
      </c>
      <c r="D33" s="78" t="s">
        <v>1036</v>
      </c>
      <c r="E33" s="33" t="str">
        <f t="shared" si="2"/>
        <v>М</v>
      </c>
      <c r="F33" s="33" t="str">
        <f t="shared" si="3"/>
        <v>Т</v>
      </c>
      <c r="G33" s="33" t="str">
        <f t="shared" si="4"/>
        <v>В</v>
      </c>
      <c r="H33" s="23">
        <v>764206</v>
      </c>
      <c r="I33" s="88">
        <v>8</v>
      </c>
      <c r="J33" s="78" t="s">
        <v>1222</v>
      </c>
      <c r="K33" s="26" t="s">
        <v>26</v>
      </c>
      <c r="L33" s="28">
        <v>17</v>
      </c>
      <c r="M33" s="28">
        <f>IF(L33="-",0,IF(L33&gt;-20,20*L33/37))</f>
        <v>9.1891891891891895</v>
      </c>
      <c r="N33" s="28">
        <v>6.5</v>
      </c>
      <c r="O33" s="28">
        <f>IF(N33="-",0,IF(N33&gt;-40,40*N33/10))</f>
        <v>26</v>
      </c>
      <c r="P33" s="91">
        <v>23.1</v>
      </c>
      <c r="Q33" s="28">
        <v>40</v>
      </c>
      <c r="R33" s="29">
        <f>M33+O33+Q33</f>
        <v>75.189189189189193</v>
      </c>
      <c r="S33" s="23">
        <v>100</v>
      </c>
      <c r="T33" s="30">
        <f t="shared" si="1"/>
        <v>0.75189189189189198</v>
      </c>
      <c r="U33" s="23" t="s">
        <v>1261</v>
      </c>
    </row>
    <row r="34" spans="1:21" ht="16.2" thickBot="1">
      <c r="A34" s="23">
        <v>29</v>
      </c>
      <c r="B34" s="72" t="s">
        <v>309</v>
      </c>
      <c r="C34" s="75" t="s">
        <v>191</v>
      </c>
      <c r="D34" s="75" t="s">
        <v>195</v>
      </c>
      <c r="E34" s="33" t="str">
        <f t="shared" si="2"/>
        <v>Т</v>
      </c>
      <c r="F34" s="33" t="str">
        <f t="shared" si="3"/>
        <v>П</v>
      </c>
      <c r="G34" s="33" t="str">
        <f t="shared" si="4"/>
        <v>Д</v>
      </c>
      <c r="H34" s="23">
        <v>764202</v>
      </c>
      <c r="I34" s="76">
        <v>7</v>
      </c>
      <c r="J34" s="75" t="s">
        <v>310</v>
      </c>
      <c r="K34" s="26" t="s">
        <v>26</v>
      </c>
      <c r="L34" s="27">
        <v>18</v>
      </c>
      <c r="M34" s="28">
        <f>IF(L34="-",0,IF(L34&gt;-20,20*L34/37))</f>
        <v>9.7297297297297298</v>
      </c>
      <c r="N34" s="27">
        <v>8.4</v>
      </c>
      <c r="O34" s="28">
        <f>IF(N34="-",0,IF(N34&gt;-40,40*N34/10))</f>
        <v>33.6</v>
      </c>
      <c r="P34" s="27">
        <v>16.7</v>
      </c>
      <c r="Q34" s="28">
        <v>30.9</v>
      </c>
      <c r="R34" s="29">
        <f>M34+O34+Q34</f>
        <v>74.22972972972974</v>
      </c>
      <c r="S34" s="23">
        <v>100</v>
      </c>
      <c r="T34" s="30">
        <f t="shared" si="1"/>
        <v>0.74229729729729743</v>
      </c>
      <c r="U34" s="23" t="s">
        <v>1261</v>
      </c>
    </row>
    <row r="35" spans="1:21" ht="16.2" thickBot="1">
      <c r="A35" s="23">
        <v>30</v>
      </c>
      <c r="B35" s="80" t="s">
        <v>639</v>
      </c>
      <c r="C35" s="85" t="s">
        <v>28</v>
      </c>
      <c r="D35" s="85" t="s">
        <v>116</v>
      </c>
      <c r="E35" s="33" t="str">
        <f t="shared" si="2"/>
        <v>Н</v>
      </c>
      <c r="F35" s="33" t="str">
        <f t="shared" si="3"/>
        <v>У</v>
      </c>
      <c r="G35" s="33" t="str">
        <f t="shared" si="4"/>
        <v>С</v>
      </c>
      <c r="H35" s="26">
        <v>760188</v>
      </c>
      <c r="I35" s="76">
        <v>7</v>
      </c>
      <c r="J35" s="75">
        <v>712</v>
      </c>
      <c r="K35" s="26" t="s">
        <v>26</v>
      </c>
      <c r="L35" s="27">
        <v>19</v>
      </c>
      <c r="M35" s="28">
        <f>IF(L35="-",0,IF(L35&gt;-20,20*L35/37))</f>
        <v>10.27027027027027</v>
      </c>
      <c r="N35" s="27">
        <v>9.4</v>
      </c>
      <c r="O35" s="28">
        <f>IF(N35="-",0,IF(N35&gt;-40,40*N35/10))</f>
        <v>37.6</v>
      </c>
      <c r="P35" s="27">
        <v>22.2</v>
      </c>
      <c r="Q35" s="28">
        <v>26.31</v>
      </c>
      <c r="R35" s="29">
        <f>M35+O35+Q35</f>
        <v>74.18027027027027</v>
      </c>
      <c r="S35" s="23">
        <v>100</v>
      </c>
      <c r="T35" s="30">
        <f t="shared" si="1"/>
        <v>0.74180270270270265</v>
      </c>
      <c r="U35" s="23" t="s">
        <v>1261</v>
      </c>
    </row>
    <row r="36" spans="1:21" ht="16.2" thickBot="1">
      <c r="A36" s="23">
        <v>31</v>
      </c>
      <c r="B36" s="72" t="s">
        <v>422</v>
      </c>
      <c r="C36" s="75" t="s">
        <v>402</v>
      </c>
      <c r="D36" s="75" t="s">
        <v>123</v>
      </c>
      <c r="E36" s="33" t="str">
        <f t="shared" si="2"/>
        <v>А</v>
      </c>
      <c r="F36" s="33" t="str">
        <f t="shared" si="3"/>
        <v>А</v>
      </c>
      <c r="G36" s="33" t="str">
        <f t="shared" si="4"/>
        <v>В</v>
      </c>
      <c r="H36" s="23">
        <v>764203</v>
      </c>
      <c r="I36" s="76">
        <v>7</v>
      </c>
      <c r="J36" s="75" t="s">
        <v>423</v>
      </c>
      <c r="K36" s="26" t="s">
        <v>26</v>
      </c>
      <c r="L36" s="27">
        <v>25</v>
      </c>
      <c r="M36" s="28">
        <f>IF(L36="-",0,IF(L36&gt;-20,20*L36/37))</f>
        <v>13.513513513513514</v>
      </c>
      <c r="N36" s="27">
        <v>7.4</v>
      </c>
      <c r="O36" s="28">
        <f>IF(N36="-",0,IF(N36&gt;-40,40*N36/10))</f>
        <v>29.6</v>
      </c>
      <c r="P36" s="27">
        <v>27.76</v>
      </c>
      <c r="Q36" s="28">
        <f>IF(P36="-",0,IF(P36&gt;-40,40*P$31/P36))</f>
        <v>37.420749279538903</v>
      </c>
      <c r="R36" s="29">
        <f>M36+O36+Q36</f>
        <v>80.53426279305242</v>
      </c>
      <c r="S36" s="23">
        <v>100</v>
      </c>
      <c r="T36" s="30">
        <f t="shared" si="1"/>
        <v>0.80534262793052425</v>
      </c>
      <c r="U36" s="23" t="s">
        <v>1261</v>
      </c>
    </row>
    <row r="37" spans="1:21">
      <c r="A37" s="23">
        <v>32</v>
      </c>
      <c r="B37" s="23" t="s">
        <v>419</v>
      </c>
      <c r="C37" s="23" t="s">
        <v>75</v>
      </c>
      <c r="D37" s="23" t="s">
        <v>420</v>
      </c>
      <c r="E37" s="33" t="str">
        <f t="shared" si="2"/>
        <v>М</v>
      </c>
      <c r="F37" s="33" t="str">
        <f t="shared" si="3"/>
        <v>Д</v>
      </c>
      <c r="G37" s="33" t="str">
        <f t="shared" si="4"/>
        <v>Е</v>
      </c>
      <c r="H37" s="23">
        <v>764203</v>
      </c>
      <c r="I37" s="25">
        <v>7</v>
      </c>
      <c r="J37" s="23" t="s">
        <v>421</v>
      </c>
      <c r="K37" s="26" t="s">
        <v>26</v>
      </c>
      <c r="L37" s="27">
        <v>22.2</v>
      </c>
      <c r="M37" s="28">
        <f>IF(L37="-",0,IF(L37&gt;-20,20*L37/37))</f>
        <v>12</v>
      </c>
      <c r="N37" s="27">
        <v>6.4</v>
      </c>
      <c r="O37" s="28">
        <f>IF(N37="-",0,IF(N37&gt;-40,40*N37/10))</f>
        <v>25.6</v>
      </c>
      <c r="P37" s="27">
        <v>24.21</v>
      </c>
      <c r="Q37" s="28">
        <f>IF(P37="-",0,IF(P37&gt;-40,40*P$31/P37))</f>
        <v>42.907889301941346</v>
      </c>
      <c r="R37" s="29">
        <f>M37+O37+Q37</f>
        <v>80.507889301941347</v>
      </c>
      <c r="S37" s="23">
        <v>100</v>
      </c>
      <c r="T37" s="30">
        <f t="shared" si="1"/>
        <v>0.80507889301941349</v>
      </c>
      <c r="U37" s="23" t="s">
        <v>1261</v>
      </c>
    </row>
    <row r="38" spans="1:21">
      <c r="A38" s="23">
        <v>343</v>
      </c>
      <c r="B38" s="23" t="s">
        <v>630</v>
      </c>
      <c r="C38" s="23" t="s">
        <v>201</v>
      </c>
      <c r="D38" s="23" t="s">
        <v>437</v>
      </c>
      <c r="E38" s="33" t="str">
        <f t="shared" si="2"/>
        <v>Б</v>
      </c>
      <c r="F38" s="33" t="str">
        <f t="shared" si="3"/>
        <v>Н</v>
      </c>
      <c r="G38" s="33" t="str">
        <f t="shared" si="4"/>
        <v>Ю</v>
      </c>
      <c r="H38" s="23">
        <v>766033</v>
      </c>
      <c r="I38" s="25">
        <v>7</v>
      </c>
      <c r="J38" s="23" t="s">
        <v>322</v>
      </c>
      <c r="K38" s="26" t="s">
        <v>26</v>
      </c>
      <c r="L38" s="27">
        <v>5</v>
      </c>
      <c r="M38" s="28">
        <f>IF(L38="-",0,IF(L38&gt;-20,20*L38/37))</f>
        <v>2.7027027027027026</v>
      </c>
      <c r="N38" s="27">
        <v>7.5</v>
      </c>
      <c r="O38" s="28">
        <f>IF(N38="-",0,IF(N38&gt;-40,40*N38/10))</f>
        <v>30</v>
      </c>
      <c r="P38" s="27">
        <v>55.1</v>
      </c>
      <c r="Q38" s="28">
        <v>40</v>
      </c>
      <c r="R38" s="29">
        <f>M38+O38+Q38</f>
        <v>72.702702702702709</v>
      </c>
      <c r="S38" s="23">
        <v>100</v>
      </c>
      <c r="T38" s="30">
        <f t="shared" si="1"/>
        <v>0.72702702702702704</v>
      </c>
      <c r="U38" s="23" t="s">
        <v>1261</v>
      </c>
    </row>
    <row r="39" spans="1:21">
      <c r="A39" s="23">
        <v>34</v>
      </c>
      <c r="B39" s="23" t="s">
        <v>311</v>
      </c>
      <c r="C39" s="23" t="s">
        <v>312</v>
      </c>
      <c r="D39" s="23" t="s">
        <v>241</v>
      </c>
      <c r="E39" s="33" t="str">
        <f t="shared" si="2"/>
        <v>Н</v>
      </c>
      <c r="F39" s="33" t="str">
        <f t="shared" si="3"/>
        <v>С</v>
      </c>
      <c r="G39" s="33" t="str">
        <f t="shared" si="4"/>
        <v>П</v>
      </c>
      <c r="H39" s="23">
        <v>764202</v>
      </c>
      <c r="I39" s="25">
        <v>7</v>
      </c>
      <c r="J39" s="23" t="s">
        <v>313</v>
      </c>
      <c r="K39" s="26" t="s">
        <v>26</v>
      </c>
      <c r="L39" s="27">
        <v>11</v>
      </c>
      <c r="M39" s="28">
        <f>IF(L39="-",0,IF(L39&gt;-20,20*L39/37))</f>
        <v>5.9459459459459456</v>
      </c>
      <c r="N39" s="27">
        <v>8.1999999999999993</v>
      </c>
      <c r="O39" s="28">
        <f>IF(N39="-",0,IF(N39&gt;-40,40*N39/10))</f>
        <v>32.799999999999997</v>
      </c>
      <c r="P39" s="27">
        <v>15.2</v>
      </c>
      <c r="Q39" s="28">
        <v>33.950000000000003</v>
      </c>
      <c r="R39" s="29">
        <f>M39+O39+Q39</f>
        <v>72.695945945945937</v>
      </c>
      <c r="S39" s="23">
        <v>100</v>
      </c>
      <c r="T39" s="30">
        <f t="shared" si="1"/>
        <v>0.72695945945945939</v>
      </c>
      <c r="U39" s="23" t="s">
        <v>1261</v>
      </c>
    </row>
    <row r="40" spans="1:21">
      <c r="A40" s="23">
        <v>35</v>
      </c>
      <c r="B40" s="23" t="s">
        <v>321</v>
      </c>
      <c r="C40" s="23" t="s">
        <v>228</v>
      </c>
      <c r="D40" s="23" t="s">
        <v>223</v>
      </c>
      <c r="E40" s="33" t="str">
        <f t="shared" si="2"/>
        <v>А</v>
      </c>
      <c r="F40" s="33" t="str">
        <f t="shared" si="3"/>
        <v>У</v>
      </c>
      <c r="G40" s="33" t="str">
        <f t="shared" si="4"/>
        <v>А</v>
      </c>
      <c r="H40" s="26">
        <v>764202</v>
      </c>
      <c r="I40" s="25">
        <v>7</v>
      </c>
      <c r="J40" s="49" t="s">
        <v>322</v>
      </c>
      <c r="K40" s="26" t="s">
        <v>26</v>
      </c>
      <c r="L40" s="27">
        <v>20.25</v>
      </c>
      <c r="M40" s="28">
        <f>IF(L40="-",0,IF(L40&gt;-20,20*L40/37))</f>
        <v>10.945945945945946</v>
      </c>
      <c r="N40" s="27">
        <v>7.3</v>
      </c>
      <c r="O40" s="28">
        <f>IF(N40="-",0,IF(N40&gt;-40,40*N40/10))</f>
        <v>29.2</v>
      </c>
      <c r="P40" s="27">
        <v>16</v>
      </c>
      <c r="Q40" s="28">
        <v>32.25</v>
      </c>
      <c r="R40" s="29">
        <f>M40+O40+Q40</f>
        <v>72.395945945945954</v>
      </c>
      <c r="S40" s="23">
        <v>100</v>
      </c>
      <c r="T40" s="30">
        <f t="shared" si="1"/>
        <v>0.7239594594594595</v>
      </c>
      <c r="U40" s="23" t="s">
        <v>1261</v>
      </c>
    </row>
    <row r="41" spans="1:21">
      <c r="A41" s="23">
        <v>36</v>
      </c>
      <c r="B41" s="23" t="s">
        <v>1127</v>
      </c>
      <c r="C41" s="23" t="s">
        <v>75</v>
      </c>
      <c r="D41" s="23" t="s">
        <v>72</v>
      </c>
      <c r="E41" s="33" t="str">
        <f t="shared" si="2"/>
        <v>Е</v>
      </c>
      <c r="F41" s="33" t="str">
        <f t="shared" si="3"/>
        <v>Д</v>
      </c>
      <c r="G41" s="33" t="str">
        <f t="shared" si="4"/>
        <v>А</v>
      </c>
      <c r="H41" s="23">
        <v>766010</v>
      </c>
      <c r="I41" s="25">
        <v>8</v>
      </c>
      <c r="J41" s="23" t="s">
        <v>412</v>
      </c>
      <c r="K41" s="26" t="s">
        <v>1128</v>
      </c>
      <c r="L41" s="27">
        <v>12</v>
      </c>
      <c r="M41" s="28">
        <f>IF(L41="-",0,IF(L41&gt;-20,20*L41/37))</f>
        <v>6.4864864864864868</v>
      </c>
      <c r="N41" s="27">
        <v>7</v>
      </c>
      <c r="O41" s="28">
        <f>IF(N41="-",0,IF(N41&gt;-40,40*N41/10))</f>
        <v>28</v>
      </c>
      <c r="P41" s="27">
        <v>24.53</v>
      </c>
      <c r="Q41" s="28">
        <v>37.700000000000003</v>
      </c>
      <c r="R41" s="29">
        <f>M41+O41+Q41</f>
        <v>72.186486486486487</v>
      </c>
      <c r="S41" s="23">
        <v>100</v>
      </c>
      <c r="T41" s="30">
        <f t="shared" si="1"/>
        <v>0.7218648648648649</v>
      </c>
      <c r="U41" s="23" t="s">
        <v>1261</v>
      </c>
    </row>
    <row r="42" spans="1:21">
      <c r="A42" s="23">
        <v>37</v>
      </c>
      <c r="B42" s="23" t="s">
        <v>1129</v>
      </c>
      <c r="C42" s="23" t="s">
        <v>399</v>
      </c>
      <c r="D42" s="23" t="s">
        <v>41</v>
      </c>
      <c r="E42" s="33" t="str">
        <f t="shared" si="2"/>
        <v>Я</v>
      </c>
      <c r="F42" s="33" t="str">
        <f t="shared" si="3"/>
        <v>Д</v>
      </c>
      <c r="G42" s="33" t="str">
        <f t="shared" si="4"/>
        <v>В</v>
      </c>
      <c r="H42" s="23">
        <v>766010</v>
      </c>
      <c r="I42" s="25">
        <v>8</v>
      </c>
      <c r="J42" s="23" t="s">
        <v>415</v>
      </c>
      <c r="K42" s="26" t="s">
        <v>1128</v>
      </c>
      <c r="L42" s="27">
        <v>7</v>
      </c>
      <c r="M42" s="28">
        <f>IF(L42="-",0,IF(L42&gt;-20,20*L42/37))</f>
        <v>3.7837837837837838</v>
      </c>
      <c r="N42" s="27">
        <v>7</v>
      </c>
      <c r="O42" s="28">
        <f>IF(N42="-",0,IF(N42&gt;-40,40*N42/10))</f>
        <v>28</v>
      </c>
      <c r="P42" s="27">
        <v>23.12</v>
      </c>
      <c r="Q42" s="28">
        <v>40</v>
      </c>
      <c r="R42" s="29">
        <f>M42+O42+Q42</f>
        <v>71.783783783783775</v>
      </c>
      <c r="S42" s="23">
        <v>100</v>
      </c>
      <c r="T42" s="30">
        <f t="shared" si="1"/>
        <v>0.71783783783783772</v>
      </c>
      <c r="U42" s="23" t="s">
        <v>1261</v>
      </c>
    </row>
    <row r="43" spans="1:21">
      <c r="A43" s="23">
        <v>38</v>
      </c>
      <c r="B43" s="23" t="s">
        <v>1132</v>
      </c>
      <c r="C43" s="23" t="s">
        <v>75</v>
      </c>
      <c r="D43" s="23" t="s">
        <v>112</v>
      </c>
      <c r="E43" s="33" t="str">
        <f t="shared" si="2"/>
        <v>Е</v>
      </c>
      <c r="F43" s="33" t="str">
        <f t="shared" si="3"/>
        <v>Д</v>
      </c>
      <c r="G43" s="33" t="str">
        <f t="shared" si="4"/>
        <v>А</v>
      </c>
      <c r="H43" s="23">
        <v>766010</v>
      </c>
      <c r="I43" s="25">
        <v>7</v>
      </c>
      <c r="J43" s="23" t="s">
        <v>423</v>
      </c>
      <c r="K43" s="26" t="s">
        <v>1128</v>
      </c>
      <c r="L43" s="27">
        <v>9</v>
      </c>
      <c r="M43" s="28">
        <f>IF(L43="-",0,IF(L43&gt;-20,20*L43/37))</f>
        <v>4.8648648648648649</v>
      </c>
      <c r="N43" s="27">
        <v>7</v>
      </c>
      <c r="O43" s="28">
        <f>IF(N43="-",0,IF(N43&gt;-40,40*N43/10))</f>
        <v>28</v>
      </c>
      <c r="P43" s="27">
        <v>23.8</v>
      </c>
      <c r="Q43" s="28">
        <v>38.86</v>
      </c>
      <c r="R43" s="29">
        <f>M43+O43+Q43</f>
        <v>71.724864864864855</v>
      </c>
      <c r="S43" s="23">
        <v>100</v>
      </c>
      <c r="T43" s="30">
        <f t="shared" si="1"/>
        <v>0.71724864864864857</v>
      </c>
      <c r="U43" s="23" t="s">
        <v>1261</v>
      </c>
    </row>
    <row r="44" spans="1:21">
      <c r="A44" s="23">
        <v>39</v>
      </c>
      <c r="B44" s="71" t="s">
        <v>500</v>
      </c>
      <c r="C44" s="71" t="s">
        <v>501</v>
      </c>
      <c r="D44" s="71" t="s">
        <v>502</v>
      </c>
      <c r="E44" s="33" t="str">
        <f t="shared" si="2"/>
        <v>И</v>
      </c>
      <c r="F44" s="33" t="str">
        <f t="shared" si="3"/>
        <v>М</v>
      </c>
      <c r="G44" s="33" t="str">
        <f t="shared" si="4"/>
        <v>В</v>
      </c>
      <c r="H44" s="23">
        <v>764204</v>
      </c>
      <c r="I44" s="71">
        <v>7</v>
      </c>
      <c r="J44" s="71" t="s">
        <v>310</v>
      </c>
      <c r="K44" s="26" t="s">
        <v>26</v>
      </c>
      <c r="L44" s="27">
        <v>11</v>
      </c>
      <c r="M44" s="28">
        <f>IF(L44="-",0,IF(L44&gt;-20,20*L44/37))</f>
        <v>5.9459459459459456</v>
      </c>
      <c r="N44" s="27">
        <v>6.9</v>
      </c>
      <c r="O44" s="28">
        <f>IF(N44="-",0,IF(N44&gt;-40,40*N44/10))</f>
        <v>27.6</v>
      </c>
      <c r="P44" s="27">
        <v>15.45</v>
      </c>
      <c r="Q44" s="28">
        <v>37.130000000000003</v>
      </c>
      <c r="R44" s="29">
        <f>M44+O44+Q44</f>
        <v>70.675945945945955</v>
      </c>
      <c r="S44" s="23">
        <v>100</v>
      </c>
      <c r="T44" s="30">
        <f t="shared" si="1"/>
        <v>0.7067594594594595</v>
      </c>
      <c r="U44" s="23" t="s">
        <v>1261</v>
      </c>
    </row>
    <row r="45" spans="1:21">
      <c r="A45" s="23">
        <v>40</v>
      </c>
      <c r="B45" s="71" t="s">
        <v>503</v>
      </c>
      <c r="C45" s="71" t="s">
        <v>504</v>
      </c>
      <c r="D45" s="71" t="s">
        <v>220</v>
      </c>
      <c r="E45" s="33" t="str">
        <f t="shared" si="2"/>
        <v>Т</v>
      </c>
      <c r="F45" s="33" t="str">
        <f t="shared" si="3"/>
        <v>Д</v>
      </c>
      <c r="G45" s="33" t="str">
        <f t="shared" si="4"/>
        <v>Е</v>
      </c>
      <c r="H45" s="23">
        <v>764204</v>
      </c>
      <c r="I45" s="71">
        <v>7</v>
      </c>
      <c r="J45" s="71" t="s">
        <v>505</v>
      </c>
      <c r="K45" s="26" t="s">
        <v>26</v>
      </c>
      <c r="L45" s="27">
        <v>12</v>
      </c>
      <c r="M45" s="28">
        <f>IF(L45="-",0,IF(L45&gt;-20,20*L45/37))</f>
        <v>6.4864864864864868</v>
      </c>
      <c r="N45" s="27">
        <v>6.6</v>
      </c>
      <c r="O45" s="28">
        <f>IF(N45="-",0,IF(N45&gt;-40,40*N45/10))</f>
        <v>26.4</v>
      </c>
      <c r="P45" s="27">
        <v>15.19</v>
      </c>
      <c r="Q45" s="28">
        <v>37.76</v>
      </c>
      <c r="R45" s="29">
        <f>M45+O45+Q45</f>
        <v>70.646486486486481</v>
      </c>
      <c r="S45" s="23">
        <v>100</v>
      </c>
      <c r="T45" s="30">
        <f t="shared" si="1"/>
        <v>0.70646486486486482</v>
      </c>
      <c r="U45" s="23" t="s">
        <v>1261</v>
      </c>
    </row>
    <row r="46" spans="1:21">
      <c r="A46" s="23">
        <v>41</v>
      </c>
      <c r="B46" s="71" t="s">
        <v>526</v>
      </c>
      <c r="C46" s="71" t="s">
        <v>527</v>
      </c>
      <c r="D46" s="71" t="s">
        <v>209</v>
      </c>
      <c r="E46" s="33" t="str">
        <f t="shared" si="2"/>
        <v>К</v>
      </c>
      <c r="F46" s="33" t="str">
        <f t="shared" si="3"/>
        <v>Р</v>
      </c>
      <c r="G46" s="33" t="str">
        <f t="shared" si="4"/>
        <v>А</v>
      </c>
      <c r="H46" s="23">
        <v>764204</v>
      </c>
      <c r="I46" s="71">
        <v>8</v>
      </c>
      <c r="J46" s="71" t="s">
        <v>528</v>
      </c>
      <c r="K46" s="26" t="s">
        <v>26</v>
      </c>
      <c r="L46" s="27">
        <v>13</v>
      </c>
      <c r="M46" s="28">
        <f>IF(L46="-",0,IF(L46&gt;-20,20*L46/37))</f>
        <v>7.0270270270270272</v>
      </c>
      <c r="N46" s="27">
        <v>8.8000000000000007</v>
      </c>
      <c r="O46" s="28">
        <f>IF(N46="-",0,IF(N46&gt;-40,40*N46/10))</f>
        <v>35.200000000000003</v>
      </c>
      <c r="P46" s="27">
        <v>20.36</v>
      </c>
      <c r="Q46" s="28">
        <v>28.17</v>
      </c>
      <c r="R46" s="29">
        <f>M46+O46+Q46</f>
        <v>70.397027027027036</v>
      </c>
      <c r="S46" s="23">
        <v>100</v>
      </c>
      <c r="T46" s="30">
        <f t="shared" si="1"/>
        <v>0.70397027027027037</v>
      </c>
      <c r="U46" s="23" t="s">
        <v>1261</v>
      </c>
    </row>
    <row r="47" spans="1:21">
      <c r="A47" s="23">
        <v>42</v>
      </c>
      <c r="B47" s="37" t="s">
        <v>637</v>
      </c>
      <c r="C47" s="37" t="s">
        <v>638</v>
      </c>
      <c r="D47" s="37" t="s">
        <v>119</v>
      </c>
      <c r="E47" s="33" t="str">
        <f t="shared" si="2"/>
        <v>Т</v>
      </c>
      <c r="F47" s="33" t="str">
        <f t="shared" si="3"/>
        <v>К</v>
      </c>
      <c r="G47" s="33" t="str">
        <f t="shared" si="4"/>
        <v>А</v>
      </c>
      <c r="H47" s="26">
        <v>760188</v>
      </c>
      <c r="I47" s="25">
        <v>7</v>
      </c>
      <c r="J47" s="23">
        <v>707</v>
      </c>
      <c r="K47" s="26" t="s">
        <v>26</v>
      </c>
      <c r="L47" s="27">
        <v>24</v>
      </c>
      <c r="M47" s="28">
        <f>IF(L47="-",0,IF(L47&gt;-20,20*L47/37))</f>
        <v>12.972972972972974</v>
      </c>
      <c r="N47" s="27">
        <v>9</v>
      </c>
      <c r="O47" s="28">
        <f>IF(N47="-",0,IF(N47&gt;-40,40*N47/10))</f>
        <v>36</v>
      </c>
      <c r="P47" s="27">
        <v>29.1</v>
      </c>
      <c r="Q47" s="28">
        <v>20.07</v>
      </c>
      <c r="R47" s="29">
        <f>M47+O47+Q47</f>
        <v>69.042972972972976</v>
      </c>
      <c r="S47" s="23">
        <v>100</v>
      </c>
      <c r="T47" s="30">
        <f t="shared" si="1"/>
        <v>0.69042972972972971</v>
      </c>
      <c r="U47" s="23" t="s">
        <v>1261</v>
      </c>
    </row>
    <row r="48" spans="1:21">
      <c r="A48" s="23">
        <v>43</v>
      </c>
      <c r="B48" s="23" t="s">
        <v>978</v>
      </c>
      <c r="C48" s="23" t="s">
        <v>573</v>
      </c>
      <c r="D48" s="23" t="s">
        <v>699</v>
      </c>
      <c r="E48" s="33" t="str">
        <f t="shared" si="2"/>
        <v>К</v>
      </c>
      <c r="F48" s="33" t="str">
        <f t="shared" si="3"/>
        <v>Д</v>
      </c>
      <c r="G48" s="33" t="str">
        <f t="shared" si="4"/>
        <v>Н</v>
      </c>
      <c r="H48" s="23">
        <v>760245</v>
      </c>
      <c r="I48" s="25">
        <v>8</v>
      </c>
      <c r="J48" s="23" t="s">
        <v>979</v>
      </c>
      <c r="K48" s="26" t="s">
        <v>26</v>
      </c>
      <c r="L48" s="27">
        <v>9.25</v>
      </c>
      <c r="M48" s="28">
        <f>IF(L48="-",0,IF(L48&gt;-20,20*L48/37))</f>
        <v>5</v>
      </c>
      <c r="N48" s="27">
        <v>6</v>
      </c>
      <c r="O48" s="28">
        <f>IF(N48="-",0,IF(N48&gt;-40,40*N48/10))</f>
        <v>24</v>
      </c>
      <c r="P48" s="27">
        <v>23.6</v>
      </c>
      <c r="Q48" s="28">
        <v>40</v>
      </c>
      <c r="R48" s="29">
        <f>M48+O48+Q48</f>
        <v>69</v>
      </c>
      <c r="S48" s="23">
        <v>100</v>
      </c>
      <c r="T48" s="30">
        <f t="shared" si="1"/>
        <v>0.69</v>
      </c>
      <c r="U48" s="23" t="s">
        <v>1261</v>
      </c>
    </row>
    <row r="49" spans="1:21">
      <c r="A49" s="23">
        <v>44</v>
      </c>
      <c r="B49" s="23" t="s">
        <v>634</v>
      </c>
      <c r="C49" s="23" t="s">
        <v>205</v>
      </c>
      <c r="D49" s="23" t="s">
        <v>635</v>
      </c>
      <c r="E49" s="33" t="str">
        <f t="shared" si="2"/>
        <v>Ч</v>
      </c>
      <c r="F49" s="33" t="str">
        <f t="shared" si="3"/>
        <v>Е</v>
      </c>
      <c r="G49" s="33" t="str">
        <f t="shared" si="4"/>
        <v>М</v>
      </c>
      <c r="H49" s="26">
        <v>760188</v>
      </c>
      <c r="I49" s="25">
        <v>7</v>
      </c>
      <c r="J49" s="23">
        <v>713</v>
      </c>
      <c r="K49" s="26" t="s">
        <v>26</v>
      </c>
      <c r="L49" s="27">
        <v>16</v>
      </c>
      <c r="M49" s="28">
        <f>IF(L49="-",0,IF(L49&gt;-20,20*L49/37))</f>
        <v>8.6486486486486491</v>
      </c>
      <c r="N49" s="27">
        <v>9.8000000000000007</v>
      </c>
      <c r="O49" s="28">
        <f>IF(N49="-",0,IF(N49&gt;-40,40*N49/10))</f>
        <v>39.200000000000003</v>
      </c>
      <c r="P49" s="27">
        <v>28.7</v>
      </c>
      <c r="Q49" s="28">
        <v>20.350000000000001</v>
      </c>
      <c r="R49" s="29">
        <f>M49+O49+Q49</f>
        <v>68.198648648648657</v>
      </c>
      <c r="S49" s="23">
        <v>100</v>
      </c>
      <c r="T49" s="30">
        <f t="shared" si="1"/>
        <v>0.68198648648648652</v>
      </c>
      <c r="U49" s="23" t="s">
        <v>1261</v>
      </c>
    </row>
    <row r="50" spans="1:21">
      <c r="A50" s="23">
        <v>45</v>
      </c>
      <c r="B50" s="23" t="s">
        <v>807</v>
      </c>
      <c r="C50" s="23" t="s">
        <v>40</v>
      </c>
      <c r="D50" s="23" t="s">
        <v>135</v>
      </c>
      <c r="E50" s="33" t="str">
        <f t="shared" si="2"/>
        <v>Е</v>
      </c>
      <c r="F50" s="33" t="str">
        <f t="shared" si="3"/>
        <v>В</v>
      </c>
      <c r="G50" s="33" t="str">
        <f t="shared" si="4"/>
        <v>Д</v>
      </c>
      <c r="H50" s="23">
        <v>760184</v>
      </c>
      <c r="I50" s="25">
        <v>7</v>
      </c>
      <c r="J50" s="23" t="s">
        <v>808</v>
      </c>
      <c r="K50" s="26" t="s">
        <v>26</v>
      </c>
      <c r="L50" s="27">
        <v>15.25</v>
      </c>
      <c r="M50" s="28">
        <f>IF(L50="-",0,IF(L50&gt;-20,20*L50/37))</f>
        <v>8.2432432432432439</v>
      </c>
      <c r="N50" s="27">
        <v>7.6</v>
      </c>
      <c r="O50" s="28">
        <f>IF(N50="-",0,IF(N50&gt;-40,40*N50/10))</f>
        <v>30.4</v>
      </c>
      <c r="P50" s="27">
        <v>45</v>
      </c>
      <c r="Q50" s="28">
        <v>29.33</v>
      </c>
      <c r="R50" s="29">
        <f>M50+O50+Q50</f>
        <v>67.973243243243246</v>
      </c>
      <c r="S50" s="23">
        <v>100</v>
      </c>
      <c r="T50" s="30">
        <f t="shared" si="1"/>
        <v>0.67973243243243242</v>
      </c>
      <c r="U50" s="23" t="s">
        <v>1261</v>
      </c>
    </row>
    <row r="51" spans="1:21">
      <c r="A51" s="23">
        <v>46</v>
      </c>
      <c r="B51" s="53" t="s">
        <v>1078</v>
      </c>
      <c r="C51" s="53" t="s">
        <v>501</v>
      </c>
      <c r="D51" s="53" t="s">
        <v>116</v>
      </c>
      <c r="E51" s="33" t="str">
        <f t="shared" si="2"/>
        <v>Ж</v>
      </c>
      <c r="F51" s="33" t="str">
        <f t="shared" si="3"/>
        <v>М</v>
      </c>
      <c r="G51" s="33" t="str">
        <f t="shared" si="4"/>
        <v>С</v>
      </c>
      <c r="H51" s="26" t="s">
        <v>1049</v>
      </c>
      <c r="I51" s="23">
        <v>7</v>
      </c>
      <c r="J51" s="49" t="s">
        <v>1079</v>
      </c>
      <c r="K51" s="47" t="s">
        <v>26</v>
      </c>
      <c r="L51" s="27">
        <v>16</v>
      </c>
      <c r="M51" s="51">
        <f>IF(L51="-",0,IF(L51&gt;-20,20*L51/57))</f>
        <v>5.6140350877192979</v>
      </c>
      <c r="N51" s="27">
        <v>7</v>
      </c>
      <c r="O51" s="51">
        <f>IF(N51="-",0,IF(N51&gt;-40,40*N51/10))</f>
        <v>28</v>
      </c>
      <c r="P51" s="27">
        <v>25</v>
      </c>
      <c r="Q51" s="28">
        <f>40*21/P51</f>
        <v>33.6</v>
      </c>
      <c r="R51" s="29">
        <f>SUM(M51,O51,Q51)</f>
        <v>67.21403508771931</v>
      </c>
      <c r="S51" s="23">
        <v>100</v>
      </c>
      <c r="T51" s="30">
        <f t="shared" si="1"/>
        <v>0.67214035087719315</v>
      </c>
      <c r="U51" s="23" t="s">
        <v>1261</v>
      </c>
    </row>
    <row r="52" spans="1:21">
      <c r="A52" s="23">
        <v>47</v>
      </c>
      <c r="B52" s="37" t="s">
        <v>633</v>
      </c>
      <c r="C52" s="37" t="s">
        <v>1262</v>
      </c>
      <c r="D52" s="37" t="s">
        <v>116</v>
      </c>
      <c r="E52" s="33" t="str">
        <f t="shared" si="2"/>
        <v>Ш</v>
      </c>
      <c r="F52" s="33" t="str">
        <f t="shared" si="3"/>
        <v>А</v>
      </c>
      <c r="G52" s="33" t="str">
        <f t="shared" si="4"/>
        <v>С</v>
      </c>
      <c r="H52" s="26">
        <v>760188</v>
      </c>
      <c r="I52" s="25">
        <v>8</v>
      </c>
      <c r="J52" s="23">
        <v>803</v>
      </c>
      <c r="K52" s="26" t="s">
        <v>26</v>
      </c>
      <c r="L52" s="27">
        <v>11</v>
      </c>
      <c r="M52" s="28">
        <f>IF(L52="-",0,IF(L52&gt;-20,20*L52/37))</f>
        <v>5.9459459459459456</v>
      </c>
      <c r="N52" s="27">
        <v>9.1999999999999993</v>
      </c>
      <c r="O52" s="28">
        <f>IF(N52="-",0,IF(N52&gt;-40,40*N52/10))</f>
        <v>36.799999999999997</v>
      </c>
      <c r="P52" s="27">
        <v>24.4</v>
      </c>
      <c r="Q52" s="28">
        <v>23.93</v>
      </c>
      <c r="R52" s="29">
        <f>M52+O52+Q52</f>
        <v>66.675945945945941</v>
      </c>
      <c r="S52" s="23">
        <v>100</v>
      </c>
      <c r="T52" s="30">
        <f t="shared" si="1"/>
        <v>0.66675945945945936</v>
      </c>
      <c r="U52" s="23" t="s">
        <v>1261</v>
      </c>
    </row>
    <row r="53" spans="1:21">
      <c r="A53" s="23">
        <v>48</v>
      </c>
      <c r="B53" s="71" t="s">
        <v>514</v>
      </c>
      <c r="C53" s="71" t="s">
        <v>515</v>
      </c>
      <c r="D53" s="71" t="s">
        <v>516</v>
      </c>
      <c r="E53" s="33" t="str">
        <f t="shared" si="2"/>
        <v>В</v>
      </c>
      <c r="F53" s="33" t="str">
        <f t="shared" si="3"/>
        <v>А</v>
      </c>
      <c r="G53" s="33" t="str">
        <f t="shared" si="4"/>
        <v>В</v>
      </c>
      <c r="H53" s="23">
        <v>764204</v>
      </c>
      <c r="I53" s="71">
        <v>7</v>
      </c>
      <c r="J53" s="71" t="s">
        <v>373</v>
      </c>
      <c r="K53" s="26" t="s">
        <v>26</v>
      </c>
      <c r="L53" s="27">
        <v>10</v>
      </c>
      <c r="M53" s="28">
        <f>IF(L53="-",0,IF(L53&gt;-20,20*L53/37))</f>
        <v>5.4054054054054053</v>
      </c>
      <c r="N53" s="27">
        <v>8.1999999999999993</v>
      </c>
      <c r="O53" s="28">
        <f>IF(N53="-",0,IF(N53&gt;-40,40*N53/10))</f>
        <v>32.799999999999997</v>
      </c>
      <c r="P53" s="27">
        <v>20.350000000000001</v>
      </c>
      <c r="Q53" s="28">
        <v>28.19</v>
      </c>
      <c r="R53" s="29">
        <f>M53+O53+Q53</f>
        <v>66.395405405405398</v>
      </c>
      <c r="S53" s="23">
        <v>100</v>
      </c>
      <c r="T53" s="30">
        <f t="shared" si="1"/>
        <v>0.66395405405405394</v>
      </c>
      <c r="U53" s="23" t="s">
        <v>1261</v>
      </c>
    </row>
    <row r="54" spans="1:21">
      <c r="A54" s="23">
        <v>49</v>
      </c>
      <c r="B54" s="71" t="s">
        <v>518</v>
      </c>
      <c r="C54" s="71" t="s">
        <v>515</v>
      </c>
      <c r="D54" s="71" t="s">
        <v>519</v>
      </c>
      <c r="E54" s="33" t="str">
        <f t="shared" si="2"/>
        <v>К</v>
      </c>
      <c r="F54" s="33" t="str">
        <f t="shared" si="3"/>
        <v>А</v>
      </c>
      <c r="G54" s="33" t="str">
        <f t="shared" si="4"/>
        <v>М</v>
      </c>
      <c r="H54" s="23">
        <v>764204</v>
      </c>
      <c r="I54" s="71">
        <v>7</v>
      </c>
      <c r="J54" s="71" t="s">
        <v>520</v>
      </c>
      <c r="K54" s="26" t="s">
        <v>26</v>
      </c>
      <c r="L54" s="27">
        <v>6</v>
      </c>
      <c r="M54" s="28">
        <f>IF(L54="-",0,IF(L54&gt;-20,20*L54/37))</f>
        <v>3.2432432432432434</v>
      </c>
      <c r="N54" s="27">
        <v>8.1</v>
      </c>
      <c r="O54" s="28">
        <f>IF(N54="-",0,IF(N54&gt;-40,40*N54/10))</f>
        <v>32.4</v>
      </c>
      <c r="P54" s="27">
        <v>18.66</v>
      </c>
      <c r="Q54" s="28">
        <v>30.74</v>
      </c>
      <c r="R54" s="29">
        <f>M54+O54+Q54</f>
        <v>66.383243243243243</v>
      </c>
      <c r="S54" s="23">
        <v>100</v>
      </c>
      <c r="T54" s="30">
        <f t="shared" si="1"/>
        <v>0.6638324324324324</v>
      </c>
      <c r="U54" s="23" t="s">
        <v>1261</v>
      </c>
    </row>
    <row r="55" spans="1:21">
      <c r="A55" s="23">
        <v>50</v>
      </c>
      <c r="B55" s="57" t="s">
        <v>416</v>
      </c>
      <c r="C55" s="57" t="s">
        <v>36</v>
      </c>
      <c r="D55" s="57" t="s">
        <v>417</v>
      </c>
      <c r="E55" s="33" t="str">
        <f t="shared" si="2"/>
        <v>Г</v>
      </c>
      <c r="F55" s="33" t="str">
        <f t="shared" si="3"/>
        <v>П</v>
      </c>
      <c r="G55" s="33" t="str">
        <f t="shared" si="4"/>
        <v>А</v>
      </c>
      <c r="H55" s="57">
        <v>764203</v>
      </c>
      <c r="I55" s="58">
        <v>8</v>
      </c>
      <c r="J55" s="57" t="s">
        <v>418</v>
      </c>
      <c r="K55" s="59" t="s">
        <v>26</v>
      </c>
      <c r="L55" s="60">
        <v>14.8</v>
      </c>
      <c r="M55" s="61">
        <f>IF(L55="-",0,IF(L55&gt;-20,20*L55/37))</f>
        <v>8</v>
      </c>
      <c r="N55" s="60">
        <v>4.7</v>
      </c>
      <c r="O55" s="61">
        <f>IF(N55="-",0,IF(N55&gt;-40,40*N55/10))</f>
        <v>18.8</v>
      </c>
      <c r="P55" s="60">
        <v>21.57</v>
      </c>
      <c r="Q55" s="61">
        <f>IF(P55="-",0,IF(P55&gt;-40,40*P$31/P55))</f>
        <v>48.159480760315247</v>
      </c>
      <c r="R55" s="62">
        <f>M55+O55+Q55</f>
        <v>74.959480760315245</v>
      </c>
      <c r="S55" s="57">
        <v>100</v>
      </c>
      <c r="T55" s="30">
        <f t="shared" si="1"/>
        <v>0.74959480760315245</v>
      </c>
      <c r="U55" s="23" t="s">
        <v>1261</v>
      </c>
    </row>
    <row r="56" spans="1:21">
      <c r="A56" s="23">
        <v>51</v>
      </c>
      <c r="B56" s="95" t="s">
        <v>521</v>
      </c>
      <c r="C56" s="95" t="s">
        <v>385</v>
      </c>
      <c r="D56" s="95" t="s">
        <v>209</v>
      </c>
      <c r="E56" s="33" t="str">
        <f t="shared" si="2"/>
        <v>В</v>
      </c>
      <c r="F56" s="33" t="str">
        <f t="shared" si="3"/>
        <v>Ю</v>
      </c>
      <c r="G56" s="33" t="str">
        <f t="shared" si="4"/>
        <v>А</v>
      </c>
      <c r="H56" s="57">
        <v>764204</v>
      </c>
      <c r="I56" s="95">
        <v>7</v>
      </c>
      <c r="J56" s="95" t="s">
        <v>522</v>
      </c>
      <c r="K56" s="59" t="s">
        <v>26</v>
      </c>
      <c r="L56" s="60">
        <v>14</v>
      </c>
      <c r="M56" s="61">
        <f>IF(L56="-",0,IF(L56&gt;-20,20*L56/37))</f>
        <v>7.5675675675675675</v>
      </c>
      <c r="N56" s="60">
        <v>7.8</v>
      </c>
      <c r="O56" s="61">
        <f>IF(N56="-",0,IF(N56&gt;-40,40*N56/10))</f>
        <v>31.2</v>
      </c>
      <c r="P56" s="60">
        <v>21.31</v>
      </c>
      <c r="Q56" s="61">
        <v>26.92</v>
      </c>
      <c r="R56" s="62">
        <f>M56+O56+Q56</f>
        <v>65.687567567567569</v>
      </c>
      <c r="S56" s="57">
        <v>100</v>
      </c>
      <c r="T56" s="30">
        <f t="shared" si="1"/>
        <v>0.65687567567567573</v>
      </c>
      <c r="U56" s="23" t="s">
        <v>1261</v>
      </c>
    </row>
    <row r="57" spans="1:21">
      <c r="A57" s="23">
        <v>52</v>
      </c>
      <c r="B57" s="40" t="s">
        <v>318</v>
      </c>
      <c r="C57" s="40" t="s">
        <v>212</v>
      </c>
      <c r="D57" s="40" t="s">
        <v>319</v>
      </c>
      <c r="E57" s="33" t="str">
        <f t="shared" si="2"/>
        <v>Л</v>
      </c>
      <c r="F57" s="33" t="str">
        <f t="shared" si="3"/>
        <v>В</v>
      </c>
      <c r="G57" s="33" t="str">
        <f t="shared" si="4"/>
        <v>Д</v>
      </c>
      <c r="H57" s="40">
        <v>764202</v>
      </c>
      <c r="I57" s="1">
        <v>7</v>
      </c>
      <c r="J57" s="40" t="s">
        <v>320</v>
      </c>
      <c r="K57" s="42" t="s">
        <v>26</v>
      </c>
      <c r="L57" s="43">
        <v>10.5</v>
      </c>
      <c r="M57" s="44">
        <f>IF(L57="-",0,IF(L57&gt;-20,20*L57/37))</f>
        <v>5.6756756756756754</v>
      </c>
      <c r="N57" s="43">
        <v>8.8000000000000007</v>
      </c>
      <c r="O57" s="44">
        <f>IF(N57="-",0,IF(N57&gt;-40,40*N57/10))</f>
        <v>35.200000000000003</v>
      </c>
      <c r="P57" s="43">
        <v>21</v>
      </c>
      <c r="Q57" s="44">
        <v>24.57</v>
      </c>
      <c r="R57" s="45">
        <f>M57+O57+Q57</f>
        <v>65.445675675675687</v>
      </c>
      <c r="S57" s="40">
        <v>100</v>
      </c>
      <c r="T57" s="30">
        <f t="shared" si="1"/>
        <v>0.65445675675675685</v>
      </c>
      <c r="U57" s="23" t="s">
        <v>1261</v>
      </c>
    </row>
    <row r="58" spans="1:21">
      <c r="A58" s="23">
        <v>53</v>
      </c>
      <c r="B58" s="40" t="s">
        <v>809</v>
      </c>
      <c r="C58" s="40" t="s">
        <v>115</v>
      </c>
      <c r="D58" s="40" t="s">
        <v>116</v>
      </c>
      <c r="E58" s="33" t="str">
        <f t="shared" si="2"/>
        <v>А</v>
      </c>
      <c r="F58" s="33" t="str">
        <f t="shared" si="3"/>
        <v>К</v>
      </c>
      <c r="G58" s="33" t="str">
        <f t="shared" si="4"/>
        <v>С</v>
      </c>
      <c r="H58" s="40">
        <v>760184</v>
      </c>
      <c r="I58" s="1">
        <v>7</v>
      </c>
      <c r="J58" s="40" t="s">
        <v>810</v>
      </c>
      <c r="K58" s="42" t="s">
        <v>26</v>
      </c>
      <c r="L58" s="43">
        <v>14.25</v>
      </c>
      <c r="M58" s="44">
        <f>IF(L58="-",0,IF(L58&gt;-20,20*L58/37))</f>
        <v>7.7027027027027026</v>
      </c>
      <c r="N58" s="43">
        <v>7.9</v>
      </c>
      <c r="O58" s="44">
        <f>IF(N58="-",0,IF(N58&gt;-40,40*N58/10))</f>
        <v>31.6</v>
      </c>
      <c r="P58" s="43">
        <v>51</v>
      </c>
      <c r="Q58" s="44">
        <v>25.88</v>
      </c>
      <c r="R58" s="45">
        <f>M58+O58+Q58</f>
        <v>65.182702702702699</v>
      </c>
      <c r="S58" s="40">
        <v>100</v>
      </c>
      <c r="T58" s="30">
        <f t="shared" si="1"/>
        <v>0.651827027027027</v>
      </c>
      <c r="U58" s="23" t="s">
        <v>1261</v>
      </c>
    </row>
    <row r="59" spans="1:21">
      <c r="A59" s="23">
        <v>54</v>
      </c>
      <c r="B59" s="40" t="s">
        <v>1223</v>
      </c>
      <c r="C59" s="40" t="s">
        <v>115</v>
      </c>
      <c r="D59" s="40" t="s">
        <v>513</v>
      </c>
      <c r="E59" s="33" t="str">
        <f t="shared" si="2"/>
        <v>К</v>
      </c>
      <c r="F59" s="33" t="str">
        <f t="shared" si="3"/>
        <v>К</v>
      </c>
      <c r="G59" s="33" t="str">
        <f t="shared" si="4"/>
        <v>А</v>
      </c>
      <c r="H59" s="40">
        <v>764206</v>
      </c>
      <c r="I59" s="1">
        <v>8</v>
      </c>
      <c r="J59" s="40" t="s">
        <v>1224</v>
      </c>
      <c r="K59" s="42" t="s">
        <v>26</v>
      </c>
      <c r="L59" s="44">
        <v>15</v>
      </c>
      <c r="M59" s="44">
        <f>IF(L59="-",0,IF(L59&gt;-20,20*L59/37))</f>
        <v>8.1081081081081088</v>
      </c>
      <c r="N59" s="44">
        <v>5.5</v>
      </c>
      <c r="O59" s="44">
        <f>IF(N59="-",0,IF(N59&gt;-40,40*N59/10))</f>
        <v>22</v>
      </c>
      <c r="P59" s="43">
        <v>26.6</v>
      </c>
      <c r="Q59" s="44">
        <v>34.74</v>
      </c>
      <c r="R59" s="45">
        <f>M59+O59+Q59</f>
        <v>64.848108108108107</v>
      </c>
      <c r="S59" s="40">
        <v>100</v>
      </c>
      <c r="T59" s="30">
        <f t="shared" si="1"/>
        <v>0.64848108108108105</v>
      </c>
      <c r="U59" s="23" t="s">
        <v>1261</v>
      </c>
    </row>
    <row r="60" spans="1:21">
      <c r="A60" s="23">
        <v>55</v>
      </c>
      <c r="B60" s="83" t="s">
        <v>529</v>
      </c>
      <c r="C60" s="83" t="s">
        <v>530</v>
      </c>
      <c r="D60" s="83" t="s">
        <v>209</v>
      </c>
      <c r="E60" s="33" t="str">
        <f t="shared" si="2"/>
        <v>К</v>
      </c>
      <c r="F60" s="33" t="str">
        <f t="shared" si="3"/>
        <v>С</v>
      </c>
      <c r="G60" s="33" t="str">
        <f t="shared" si="4"/>
        <v>А</v>
      </c>
      <c r="H60" s="40">
        <v>764204</v>
      </c>
      <c r="I60" s="83">
        <v>8</v>
      </c>
      <c r="J60" s="83" t="s">
        <v>531</v>
      </c>
      <c r="K60" s="42" t="s">
        <v>26</v>
      </c>
      <c r="L60" s="43">
        <v>10</v>
      </c>
      <c r="M60" s="44">
        <f>IF(L60="-",0,IF(L60&gt;-20,20*L60/37))</f>
        <v>5.4054054054054053</v>
      </c>
      <c r="N60" s="43">
        <v>8.5</v>
      </c>
      <c r="O60" s="44">
        <f>IF(N60="-",0,IF(N60&gt;-40,40*N60/10))</f>
        <v>34</v>
      </c>
      <c r="P60" s="43">
        <v>23.09</v>
      </c>
      <c r="Q60" s="44">
        <v>24.84</v>
      </c>
      <c r="R60" s="45">
        <f>M60+O60+Q60</f>
        <v>64.245405405405407</v>
      </c>
      <c r="S60" s="40">
        <v>100</v>
      </c>
      <c r="T60" s="30">
        <f t="shared" si="1"/>
        <v>0.64245405405405409</v>
      </c>
      <c r="U60" s="23" t="s">
        <v>1261</v>
      </c>
    </row>
    <row r="61" spans="1:21">
      <c r="A61" s="23">
        <v>56</v>
      </c>
      <c r="B61" s="40" t="s">
        <v>323</v>
      </c>
      <c r="C61" s="40" t="s">
        <v>324</v>
      </c>
      <c r="D61" s="40" t="s">
        <v>220</v>
      </c>
      <c r="E61" s="33" t="str">
        <f t="shared" si="2"/>
        <v>Ч</v>
      </c>
      <c r="F61" s="33" t="str">
        <f t="shared" si="3"/>
        <v>И</v>
      </c>
      <c r="G61" s="33" t="str">
        <f t="shared" si="4"/>
        <v>Е</v>
      </c>
      <c r="H61" s="40">
        <v>764202</v>
      </c>
      <c r="I61" s="1">
        <v>7</v>
      </c>
      <c r="J61" s="40" t="s">
        <v>325</v>
      </c>
      <c r="K61" s="42" t="s">
        <v>26</v>
      </c>
      <c r="L61" s="43">
        <v>12.25</v>
      </c>
      <c r="M61" s="44">
        <f>IF(L61="-",0,IF(L61&gt;-20,20*L61/37))</f>
        <v>6.6216216216216219</v>
      </c>
      <c r="N61" s="43">
        <v>7.9</v>
      </c>
      <c r="O61" s="44">
        <f>IF(N61="-",0,IF(N61&gt;-40,40*N61/10))</f>
        <v>31.6</v>
      </c>
      <c r="P61" s="43">
        <v>20</v>
      </c>
      <c r="Q61" s="44">
        <v>25.8</v>
      </c>
      <c r="R61" s="45">
        <f>M61+O61+Q61</f>
        <v>64.02162162162162</v>
      </c>
      <c r="S61" s="40">
        <v>100</v>
      </c>
      <c r="T61" s="30">
        <f t="shared" si="1"/>
        <v>0.64021621621621616</v>
      </c>
      <c r="U61" s="23" t="s">
        <v>1261</v>
      </c>
    </row>
    <row r="62" spans="1:21">
      <c r="A62" s="23">
        <v>57</v>
      </c>
      <c r="B62" s="40" t="s">
        <v>1215</v>
      </c>
      <c r="C62" s="40" t="s">
        <v>75</v>
      </c>
      <c r="D62" s="40" t="s">
        <v>957</v>
      </c>
      <c r="E62" s="33" t="str">
        <f t="shared" si="2"/>
        <v>Ш</v>
      </c>
      <c r="F62" s="33" t="str">
        <f t="shared" si="3"/>
        <v>Д</v>
      </c>
      <c r="G62" s="33" t="str">
        <f t="shared" si="4"/>
        <v>П</v>
      </c>
      <c r="H62" s="40">
        <v>764206</v>
      </c>
      <c r="I62" s="1">
        <v>8</v>
      </c>
      <c r="J62" s="40" t="s">
        <v>1216</v>
      </c>
      <c r="K62" s="42" t="s">
        <v>26</v>
      </c>
      <c r="L62" s="44">
        <v>15</v>
      </c>
      <c r="M62" s="44">
        <f>IF(L62="-",0,IF(L62&gt;-20,20*L62/37))</f>
        <v>8.1081081081081088</v>
      </c>
      <c r="N62" s="44">
        <v>5.5</v>
      </c>
      <c r="O62" s="44">
        <f>IF(N62="-",0,IF(N62&gt;-40,40*N62/10))</f>
        <v>22</v>
      </c>
      <c r="P62" s="43">
        <v>27.3</v>
      </c>
      <c r="Q62" s="44">
        <v>33.85</v>
      </c>
      <c r="R62" s="45">
        <f>M62+O62+Q62</f>
        <v>63.958108108108107</v>
      </c>
      <c r="S62" s="40">
        <v>100</v>
      </c>
      <c r="T62" s="30">
        <f t="shared" si="1"/>
        <v>0.63958108108108103</v>
      </c>
      <c r="U62" s="23" t="s">
        <v>1261</v>
      </c>
    </row>
    <row r="63" spans="1:21">
      <c r="A63" s="23">
        <v>58</v>
      </c>
      <c r="B63" s="83" t="s">
        <v>523</v>
      </c>
      <c r="C63" s="83" t="s">
        <v>329</v>
      </c>
      <c r="D63" s="83" t="s">
        <v>220</v>
      </c>
      <c r="E63" s="33" t="str">
        <f t="shared" si="2"/>
        <v>М</v>
      </c>
      <c r="F63" s="33" t="str">
        <f t="shared" si="3"/>
        <v>Е</v>
      </c>
      <c r="G63" s="33" t="str">
        <f t="shared" si="4"/>
        <v>Е</v>
      </c>
      <c r="H63" s="40">
        <v>764204</v>
      </c>
      <c r="I63" s="83">
        <v>7</v>
      </c>
      <c r="J63" s="83" t="s">
        <v>524</v>
      </c>
      <c r="K63" s="42" t="s">
        <v>26</v>
      </c>
      <c r="L63" s="43">
        <v>17</v>
      </c>
      <c r="M63" s="44">
        <f>IF(L63="-",0,IF(L63&gt;-20,20*L63/37))</f>
        <v>9.1891891891891895</v>
      </c>
      <c r="N63" s="43">
        <v>8.4</v>
      </c>
      <c r="O63" s="44">
        <f>IF(N63="-",0,IF(N63&gt;-40,40*N63/10))</f>
        <v>33.6</v>
      </c>
      <c r="P63" s="43">
        <v>28.45</v>
      </c>
      <c r="Q63" s="44">
        <v>20.16</v>
      </c>
      <c r="R63" s="45">
        <f>M63+O63+Q63</f>
        <v>62.949189189189184</v>
      </c>
      <c r="S63" s="40">
        <v>100</v>
      </c>
      <c r="T63" s="30">
        <f t="shared" si="1"/>
        <v>0.62949189189189181</v>
      </c>
      <c r="U63" s="23" t="s">
        <v>1261</v>
      </c>
    </row>
    <row r="64" spans="1:21">
      <c r="A64" s="23">
        <v>59</v>
      </c>
      <c r="B64" s="83" t="s">
        <v>511</v>
      </c>
      <c r="C64" s="83" t="s">
        <v>512</v>
      </c>
      <c r="D64" s="83" t="s">
        <v>513</v>
      </c>
      <c r="E64" s="33" t="str">
        <f t="shared" si="2"/>
        <v>Е</v>
      </c>
      <c r="F64" s="33" t="str">
        <f t="shared" si="3"/>
        <v>М</v>
      </c>
      <c r="G64" s="33" t="str">
        <f t="shared" si="4"/>
        <v>А</v>
      </c>
      <c r="H64" s="40">
        <v>764204</v>
      </c>
      <c r="I64" s="83">
        <v>7</v>
      </c>
      <c r="J64" s="83" t="s">
        <v>371</v>
      </c>
      <c r="K64" s="42" t="s">
        <v>26</v>
      </c>
      <c r="L64" s="43">
        <v>6</v>
      </c>
      <c r="M64" s="44">
        <f>IF(L64="-",0,IF(L64&gt;-20,20*L64/37))</f>
        <v>3.2432432432432434</v>
      </c>
      <c r="N64" s="43">
        <v>7.4</v>
      </c>
      <c r="O64" s="44">
        <f>IF(N64="-",0,IF(N64&gt;-40,40*N64/10))</f>
        <v>29.6</v>
      </c>
      <c r="P64" s="43">
        <v>20.239999999999998</v>
      </c>
      <c r="Q64" s="44">
        <v>28.34</v>
      </c>
      <c r="R64" s="45">
        <f>M64+O64+Q64</f>
        <v>61.18324324324324</v>
      </c>
      <c r="S64" s="40">
        <v>100</v>
      </c>
      <c r="T64" s="30">
        <f t="shared" si="1"/>
        <v>0.61183243243243235</v>
      </c>
      <c r="U64" s="23" t="s">
        <v>1261</v>
      </c>
    </row>
    <row r="65" spans="1:21">
      <c r="A65" s="23">
        <v>60</v>
      </c>
      <c r="B65" s="23" t="s">
        <v>1130</v>
      </c>
      <c r="C65" s="23" t="s">
        <v>312</v>
      </c>
      <c r="D65" s="23" t="s">
        <v>1131</v>
      </c>
      <c r="E65" s="33" t="str">
        <f t="shared" si="2"/>
        <v>Т</v>
      </c>
      <c r="F65" s="33" t="str">
        <f t="shared" si="3"/>
        <v>С</v>
      </c>
      <c r="G65" s="33" t="str">
        <f t="shared" si="4"/>
        <v>Я</v>
      </c>
      <c r="H65" s="23">
        <v>766010</v>
      </c>
      <c r="I65" s="25">
        <v>7</v>
      </c>
      <c r="J65" s="23" t="s">
        <v>421</v>
      </c>
      <c r="K65" s="26" t="s">
        <v>1128</v>
      </c>
      <c r="L65" s="27">
        <v>6</v>
      </c>
      <c r="M65" s="28">
        <f>IF(L65="-",0,IF(L65&gt;-20,20*L65/37))</f>
        <v>3.2432432432432434</v>
      </c>
      <c r="N65" s="27">
        <v>6</v>
      </c>
      <c r="O65" s="28">
        <f>IF(N65="-",0,IF(N65&gt;-40,40*N65/10))</f>
        <v>24</v>
      </c>
      <c r="P65" s="27">
        <v>27.35</v>
      </c>
      <c r="Q65" s="28">
        <v>33.81</v>
      </c>
      <c r="R65" s="29">
        <f>M65+O65+Q65</f>
        <v>61.053243243243244</v>
      </c>
      <c r="S65" s="23">
        <v>100</v>
      </c>
      <c r="T65" s="30">
        <f t="shared" si="1"/>
        <v>0.61053243243243249</v>
      </c>
      <c r="U65" s="23" t="s">
        <v>1261</v>
      </c>
    </row>
    <row r="66" spans="1:21">
      <c r="A66" s="23">
        <v>61</v>
      </c>
      <c r="B66" s="23" t="s">
        <v>1026</v>
      </c>
      <c r="C66" s="23" t="s">
        <v>656</v>
      </c>
      <c r="D66" s="23" t="s">
        <v>123</v>
      </c>
      <c r="E66" s="33" t="str">
        <f t="shared" si="2"/>
        <v>Б</v>
      </c>
      <c r="F66" s="33" t="str">
        <f t="shared" si="3"/>
        <v>А</v>
      </c>
      <c r="G66" s="33" t="str">
        <f t="shared" si="4"/>
        <v>В</v>
      </c>
      <c r="H66" s="23">
        <v>766105</v>
      </c>
      <c r="I66" s="25"/>
      <c r="J66" s="23" t="s">
        <v>1033</v>
      </c>
      <c r="K66" s="47" t="s">
        <v>26</v>
      </c>
      <c r="L66" s="27"/>
      <c r="M66" s="28">
        <v>12</v>
      </c>
      <c r="N66" s="27"/>
      <c r="O66" s="28">
        <v>8</v>
      </c>
      <c r="P66" s="27"/>
      <c r="Q66" s="28">
        <v>40</v>
      </c>
      <c r="R66" s="48">
        <f>M66+O66+Q66</f>
        <v>60</v>
      </c>
      <c r="S66" s="23">
        <v>100</v>
      </c>
      <c r="T66" s="30">
        <f t="shared" si="1"/>
        <v>0.6</v>
      </c>
      <c r="U66" s="23" t="s">
        <v>1261</v>
      </c>
    </row>
    <row r="67" spans="1:21">
      <c r="A67" s="23">
        <v>62</v>
      </c>
      <c r="B67" s="23" t="s">
        <v>948</v>
      </c>
      <c r="C67" s="23" t="s">
        <v>411</v>
      </c>
      <c r="D67" s="23" t="s">
        <v>865</v>
      </c>
      <c r="E67" s="33" t="str">
        <f t="shared" si="2"/>
        <v>Г</v>
      </c>
      <c r="F67" s="33" t="str">
        <f t="shared" si="3"/>
        <v>А</v>
      </c>
      <c r="G67" s="33" t="str">
        <f t="shared" si="4"/>
        <v>В</v>
      </c>
      <c r="H67" s="23">
        <v>760243</v>
      </c>
      <c r="I67" s="25">
        <v>8</v>
      </c>
      <c r="J67" s="23" t="s">
        <v>544</v>
      </c>
      <c r="K67" s="26" t="s">
        <v>26</v>
      </c>
      <c r="L67" s="27"/>
      <c r="M67" s="28">
        <v>11</v>
      </c>
      <c r="N67" s="27"/>
      <c r="O67" s="28">
        <v>7.9</v>
      </c>
      <c r="P67" s="27">
        <v>28</v>
      </c>
      <c r="Q67" s="28">
        <v>40</v>
      </c>
      <c r="R67" s="29">
        <f>M67+O67+Q67</f>
        <v>58.9</v>
      </c>
      <c r="S67" s="23">
        <v>100</v>
      </c>
      <c r="T67" s="30">
        <f t="shared" si="1"/>
        <v>0.58899999999999997</v>
      </c>
      <c r="U67" s="23" t="s">
        <v>1261</v>
      </c>
    </row>
    <row r="68" spans="1:21">
      <c r="A68" s="23">
        <v>63</v>
      </c>
      <c r="B68" s="71" t="s">
        <v>510</v>
      </c>
      <c r="C68" s="71" t="s">
        <v>399</v>
      </c>
      <c r="D68" s="71" t="s">
        <v>330</v>
      </c>
      <c r="E68" s="33" t="str">
        <f t="shared" si="2"/>
        <v>З</v>
      </c>
      <c r="F68" s="33" t="str">
        <f t="shared" si="3"/>
        <v>Д</v>
      </c>
      <c r="G68" s="33" t="str">
        <f t="shared" si="4"/>
        <v>С</v>
      </c>
      <c r="H68" s="23">
        <v>764204</v>
      </c>
      <c r="I68" s="71">
        <v>7</v>
      </c>
      <c r="J68" s="71" t="s">
        <v>370</v>
      </c>
      <c r="K68" s="26" t="s">
        <v>26</v>
      </c>
      <c r="L68" s="27">
        <v>13</v>
      </c>
      <c r="M68" s="28">
        <f>IF(L68="-",0,IF(L68&gt;-20,20*L68/37))</f>
        <v>7.0270270270270272</v>
      </c>
      <c r="N68" s="27">
        <v>6</v>
      </c>
      <c r="O68" s="28">
        <f>IF(N68="-",0,IF(N68&gt;-40,40*N68/10))</f>
        <v>24</v>
      </c>
      <c r="P68" s="27">
        <v>20.91</v>
      </c>
      <c r="Q68" s="28">
        <v>27.43</v>
      </c>
      <c r="R68" s="29">
        <f>M68+O68+Q68</f>
        <v>58.457027027027024</v>
      </c>
      <c r="S68" s="23">
        <v>100</v>
      </c>
      <c r="T68" s="30">
        <f t="shared" si="1"/>
        <v>0.5845702702702702</v>
      </c>
      <c r="U68" s="23" t="s">
        <v>1261</v>
      </c>
    </row>
    <row r="69" spans="1:21">
      <c r="A69" s="23">
        <v>64</v>
      </c>
      <c r="B69" s="23" t="s">
        <v>1208</v>
      </c>
      <c r="C69" s="23" t="s">
        <v>411</v>
      </c>
      <c r="D69" s="23" t="s">
        <v>116</v>
      </c>
      <c r="E69" s="33" t="str">
        <f t="shared" si="2"/>
        <v xml:space="preserve"> </v>
      </c>
      <c r="F69" s="33" t="str">
        <f t="shared" si="3"/>
        <v>А</v>
      </c>
      <c r="G69" s="33" t="str">
        <f t="shared" si="4"/>
        <v>С</v>
      </c>
      <c r="H69" s="23">
        <v>764206</v>
      </c>
      <c r="I69" s="25">
        <v>8</v>
      </c>
      <c r="J69" s="23" t="s">
        <v>1209</v>
      </c>
      <c r="K69" s="26" t="s">
        <v>26</v>
      </c>
      <c r="L69" s="28">
        <v>12</v>
      </c>
      <c r="M69" s="28">
        <f>IF(L69="-",0,IF(L69&gt;-20,20*L69/37))</f>
        <v>6.4864864864864868</v>
      </c>
      <c r="N69" s="28">
        <v>4.5</v>
      </c>
      <c r="O69" s="28">
        <f>IF(N69="-",0,IF(N69&gt;-40,40*N69/10))</f>
        <v>18</v>
      </c>
      <c r="P69" s="27">
        <v>28</v>
      </c>
      <c r="Q69" s="28">
        <v>33</v>
      </c>
      <c r="R69" s="29">
        <f>M69+O69+Q69</f>
        <v>57.486486486486484</v>
      </c>
      <c r="S69" s="23">
        <v>100</v>
      </c>
      <c r="T69" s="30">
        <f t="shared" si="1"/>
        <v>0.57486486486486488</v>
      </c>
      <c r="U69" s="23" t="s">
        <v>1261</v>
      </c>
    </row>
    <row r="70" spans="1:21">
      <c r="A70" s="23">
        <v>65</v>
      </c>
      <c r="B70" s="71" t="s">
        <v>506</v>
      </c>
      <c r="C70" s="71" t="s">
        <v>507</v>
      </c>
      <c r="D70" s="71" t="s">
        <v>508</v>
      </c>
      <c r="E70" s="33" t="str">
        <f t="shared" si="2"/>
        <v>У</v>
      </c>
      <c r="F70" s="33" t="str">
        <f t="shared" si="3"/>
        <v>Е</v>
      </c>
      <c r="G70" s="33" t="str">
        <f t="shared" si="4"/>
        <v>К</v>
      </c>
      <c r="H70" s="23">
        <v>764204</v>
      </c>
      <c r="I70" s="71">
        <v>7</v>
      </c>
      <c r="J70" s="71" t="s">
        <v>357</v>
      </c>
      <c r="K70" s="26" t="s">
        <v>26</v>
      </c>
      <c r="L70" s="27">
        <v>14</v>
      </c>
      <c r="M70" s="28">
        <f>IF(L70="-",0,IF(L70&gt;-20,20*L70/37))</f>
        <v>7.5675675675675675</v>
      </c>
      <c r="N70" s="27">
        <v>7.2</v>
      </c>
      <c r="O70" s="28">
        <f>IF(N70="-",0,IF(N70&gt;-40,40*N70/10))</f>
        <v>28.8</v>
      </c>
      <c r="P70" s="27">
        <v>28.66</v>
      </c>
      <c r="Q70" s="28">
        <v>20.010000000000002</v>
      </c>
      <c r="R70" s="29">
        <f>M70+O70+Q70</f>
        <v>56.377567567567567</v>
      </c>
      <c r="S70" s="23">
        <v>100</v>
      </c>
      <c r="T70" s="30">
        <f t="shared" si="1"/>
        <v>0.56377567567567566</v>
      </c>
      <c r="U70" s="23" t="s">
        <v>1261</v>
      </c>
    </row>
    <row r="71" spans="1:21">
      <c r="A71" s="23">
        <v>66</v>
      </c>
      <c r="B71" s="23" t="s">
        <v>1204</v>
      </c>
      <c r="C71" s="23" t="s">
        <v>312</v>
      </c>
      <c r="D71" s="23" t="s">
        <v>1205</v>
      </c>
      <c r="E71" s="33" t="str">
        <f t="shared" ref="E71:E90" si="5">LEFT(B71,1)</f>
        <v>Ж</v>
      </c>
      <c r="F71" s="33" t="str">
        <f t="shared" ref="F71:F90" si="6">LEFT(C71,1)</f>
        <v>С</v>
      </c>
      <c r="G71" s="33" t="str">
        <f t="shared" ref="G71:G90" si="7">LEFT(D71,1)</f>
        <v>А</v>
      </c>
      <c r="H71" s="23">
        <v>764206</v>
      </c>
      <c r="I71" s="25">
        <v>8</v>
      </c>
      <c r="J71" s="23" t="s">
        <v>1206</v>
      </c>
      <c r="K71" s="26" t="s">
        <v>26</v>
      </c>
      <c r="L71" s="28">
        <v>8</v>
      </c>
      <c r="M71" s="28">
        <f>IF(L71="-",0,IF(L71&gt;-20,20*L71/37))</f>
        <v>4.3243243243243246</v>
      </c>
      <c r="N71" s="28">
        <v>5</v>
      </c>
      <c r="O71" s="28">
        <f>IF(N71="-",0,IF(N71&gt;-40,40*N71/10))</f>
        <v>20</v>
      </c>
      <c r="P71" s="27">
        <v>29</v>
      </c>
      <c r="Q71" s="28">
        <v>31.86</v>
      </c>
      <c r="R71" s="29">
        <f>M71+O71+Q71</f>
        <v>56.184324324324322</v>
      </c>
      <c r="S71" s="23">
        <v>100</v>
      </c>
      <c r="T71" s="30">
        <f t="shared" si="1"/>
        <v>0.5618432432432432</v>
      </c>
      <c r="U71" s="23" t="s">
        <v>1261</v>
      </c>
    </row>
    <row r="72" spans="1:21">
      <c r="A72" s="23">
        <v>67</v>
      </c>
      <c r="B72" s="23" t="s">
        <v>1133</v>
      </c>
      <c r="C72" s="23" t="s">
        <v>40</v>
      </c>
      <c r="D72" s="23" t="s">
        <v>119</v>
      </c>
      <c r="E72" s="33" t="str">
        <f t="shared" si="5"/>
        <v>М</v>
      </c>
      <c r="F72" s="33" t="str">
        <f t="shared" si="6"/>
        <v>В</v>
      </c>
      <c r="G72" s="33" t="str">
        <f t="shared" si="7"/>
        <v>А</v>
      </c>
      <c r="H72" s="26">
        <v>766010</v>
      </c>
      <c r="I72" s="25">
        <v>7</v>
      </c>
      <c r="J72" s="92" t="s">
        <v>1134</v>
      </c>
      <c r="K72" s="26" t="s">
        <v>1135</v>
      </c>
      <c r="L72" s="27">
        <v>9</v>
      </c>
      <c r="M72" s="28">
        <f>IF(L72="-",0,IF(L72&gt;-20,20*L72/37))</f>
        <v>4.8648648648648649</v>
      </c>
      <c r="N72" s="27">
        <v>5</v>
      </c>
      <c r="O72" s="28">
        <f>IF(N72="-",0,IF(N72&gt;-40,40*N72/10))</f>
        <v>20</v>
      </c>
      <c r="P72" s="27">
        <v>32.4</v>
      </c>
      <c r="Q72" s="28">
        <v>28.54</v>
      </c>
      <c r="R72" s="29">
        <f>M72+O72+Q72</f>
        <v>53.404864864864862</v>
      </c>
      <c r="S72" s="23">
        <v>100</v>
      </c>
      <c r="T72" s="30">
        <f t="shared" si="1"/>
        <v>0.53404864864864865</v>
      </c>
      <c r="U72" s="23" t="s">
        <v>1261</v>
      </c>
    </row>
    <row r="73" spans="1:21">
      <c r="A73" s="23">
        <v>68</v>
      </c>
      <c r="B73" s="23" t="s">
        <v>1043</v>
      </c>
      <c r="C73" s="23" t="s">
        <v>1044</v>
      </c>
      <c r="D73" s="23" t="s">
        <v>513</v>
      </c>
      <c r="E73" s="33" t="str">
        <f t="shared" si="5"/>
        <v>К</v>
      </c>
      <c r="F73" s="33" t="str">
        <f t="shared" si="6"/>
        <v>О</v>
      </c>
      <c r="G73" s="33" t="str">
        <f t="shared" si="7"/>
        <v>А</v>
      </c>
      <c r="H73" s="23">
        <v>766105</v>
      </c>
      <c r="I73" s="25"/>
      <c r="J73" s="23" t="s">
        <v>1045</v>
      </c>
      <c r="K73" s="47" t="s">
        <v>26</v>
      </c>
      <c r="L73" s="27"/>
      <c r="M73" s="28">
        <v>16</v>
      </c>
      <c r="N73" s="27"/>
      <c r="O73" s="28">
        <v>5</v>
      </c>
      <c r="P73" s="27"/>
      <c r="Q73" s="28">
        <v>31.71</v>
      </c>
      <c r="R73" s="48">
        <f>M73+O73+Q73</f>
        <v>52.71</v>
      </c>
      <c r="S73" s="23">
        <v>100</v>
      </c>
      <c r="T73" s="30">
        <f t="shared" si="1"/>
        <v>0.52710000000000001</v>
      </c>
      <c r="U73" s="23" t="s">
        <v>1261</v>
      </c>
    </row>
    <row r="74" spans="1:21">
      <c r="A74" s="23">
        <v>69</v>
      </c>
      <c r="B74" s="23" t="s">
        <v>1040</v>
      </c>
      <c r="C74" s="23" t="s">
        <v>205</v>
      </c>
      <c r="D74" s="23" t="s">
        <v>583</v>
      </c>
      <c r="E74" s="33" t="str">
        <f t="shared" si="5"/>
        <v>К</v>
      </c>
      <c r="F74" s="33" t="str">
        <f t="shared" si="6"/>
        <v>Е</v>
      </c>
      <c r="G74" s="33" t="str">
        <f t="shared" si="7"/>
        <v>Д</v>
      </c>
      <c r="H74" s="23">
        <v>766105</v>
      </c>
      <c r="I74" s="25"/>
      <c r="J74" s="23" t="s">
        <v>1041</v>
      </c>
      <c r="K74" s="47" t="s">
        <v>26</v>
      </c>
      <c r="L74" s="27"/>
      <c r="M74" s="28">
        <v>12</v>
      </c>
      <c r="N74" s="27"/>
      <c r="O74" s="28">
        <v>10</v>
      </c>
      <c r="P74" s="27"/>
      <c r="Q74" s="28">
        <v>29.65</v>
      </c>
      <c r="R74" s="48">
        <f>M74+O74+Q74</f>
        <v>51.65</v>
      </c>
      <c r="S74" s="23">
        <v>100</v>
      </c>
      <c r="T74" s="30">
        <f t="shared" si="1"/>
        <v>0.51649999999999996</v>
      </c>
      <c r="U74" s="23" t="s">
        <v>1261</v>
      </c>
    </row>
    <row r="75" spans="1:21">
      <c r="A75" s="23">
        <v>70</v>
      </c>
      <c r="B75" s="23" t="s">
        <v>1207</v>
      </c>
      <c r="C75" s="23" t="s">
        <v>631</v>
      </c>
      <c r="D75" s="23" t="s">
        <v>437</v>
      </c>
      <c r="E75" s="33" t="str">
        <f t="shared" si="5"/>
        <v>В</v>
      </c>
      <c r="F75" s="33" t="str">
        <f t="shared" si="6"/>
        <v>А</v>
      </c>
      <c r="G75" s="33" t="str">
        <f t="shared" si="7"/>
        <v>Ю</v>
      </c>
      <c r="H75" s="23">
        <v>764206</v>
      </c>
      <c r="I75" s="25">
        <v>8</v>
      </c>
      <c r="J75" s="23" t="s">
        <v>1077</v>
      </c>
      <c r="K75" s="26" t="s">
        <v>26</v>
      </c>
      <c r="L75" s="28">
        <v>9</v>
      </c>
      <c r="M75" s="28">
        <f>IF(L75="-",0,IF(L75&gt;-20,20*L75/37))</f>
        <v>4.8648648648648649</v>
      </c>
      <c r="N75" s="28">
        <v>4</v>
      </c>
      <c r="O75" s="28">
        <f>IF(N75="-",0,IF(N75&gt;-40,40*N75/10))</f>
        <v>16</v>
      </c>
      <c r="P75" s="27">
        <v>30.2</v>
      </c>
      <c r="Q75" s="28">
        <v>30.6</v>
      </c>
      <c r="R75" s="29">
        <f>M75+O75+Q75</f>
        <v>51.464864864864865</v>
      </c>
      <c r="S75" s="23">
        <v>100</v>
      </c>
      <c r="T75" s="30">
        <f t="shared" si="1"/>
        <v>0.51464864864864868</v>
      </c>
      <c r="U75" s="23" t="s">
        <v>1261</v>
      </c>
    </row>
    <row r="76" spans="1:21">
      <c r="A76" s="23">
        <v>71</v>
      </c>
      <c r="B76" s="23" t="s">
        <v>947</v>
      </c>
      <c r="C76" s="23" t="s">
        <v>205</v>
      </c>
      <c r="D76" s="23" t="s">
        <v>72</v>
      </c>
      <c r="E76" s="33" t="str">
        <f t="shared" si="5"/>
        <v>В</v>
      </c>
      <c r="F76" s="33" t="str">
        <f t="shared" si="6"/>
        <v>Е</v>
      </c>
      <c r="G76" s="33" t="str">
        <f t="shared" si="7"/>
        <v>А</v>
      </c>
      <c r="H76" s="23">
        <v>760243</v>
      </c>
      <c r="I76" s="25">
        <v>8</v>
      </c>
      <c r="J76" s="23" t="s">
        <v>540</v>
      </c>
      <c r="K76" s="26" t="s">
        <v>26</v>
      </c>
      <c r="L76" s="27"/>
      <c r="M76" s="28">
        <v>7</v>
      </c>
      <c r="N76" s="27"/>
      <c r="O76" s="28">
        <v>7.1</v>
      </c>
      <c r="P76" s="27">
        <v>33</v>
      </c>
      <c r="Q76" s="28">
        <v>33.94</v>
      </c>
      <c r="R76" s="29">
        <f>M76+O76+Q76</f>
        <v>48.04</v>
      </c>
      <c r="S76" s="23">
        <v>100</v>
      </c>
      <c r="T76" s="30">
        <f t="shared" si="1"/>
        <v>0.48039999999999999</v>
      </c>
      <c r="U76" s="23" t="s">
        <v>1261</v>
      </c>
    </row>
    <row r="77" spans="1:21">
      <c r="A77" s="23">
        <v>72</v>
      </c>
      <c r="B77" s="65" t="s">
        <v>413</v>
      </c>
      <c r="C77" s="65" t="s">
        <v>36</v>
      </c>
      <c r="D77" s="65" t="s">
        <v>37</v>
      </c>
      <c r="E77" s="33" t="str">
        <f t="shared" si="5"/>
        <v>В</v>
      </c>
      <c r="F77" s="33" t="str">
        <f t="shared" si="6"/>
        <v>П</v>
      </c>
      <c r="G77" s="33" t="str">
        <f t="shared" si="7"/>
        <v>Р</v>
      </c>
      <c r="H77" s="23">
        <v>764206</v>
      </c>
      <c r="I77" s="25">
        <v>8</v>
      </c>
      <c r="J77" s="26" t="s">
        <v>1220</v>
      </c>
      <c r="K77" s="26" t="s">
        <v>26</v>
      </c>
      <c r="L77" s="28">
        <v>8</v>
      </c>
      <c r="M77" s="28">
        <f>IF(L77="-",0,IF(L77&gt;-20,20*L77/37))</f>
        <v>4.3243243243243246</v>
      </c>
      <c r="N77" s="28">
        <v>4</v>
      </c>
      <c r="O77" s="28">
        <f>IF(N77="-",0,IF(N77&gt;-40,40*N77/10))</f>
        <v>16</v>
      </c>
      <c r="P77" s="27">
        <v>34</v>
      </c>
      <c r="Q77" s="28">
        <v>27.18</v>
      </c>
      <c r="R77" s="29">
        <f>M77+O77+Q77</f>
        <v>47.504324324324323</v>
      </c>
      <c r="S77" s="23">
        <v>100</v>
      </c>
      <c r="T77" s="30">
        <f t="shared" si="1"/>
        <v>0.47504324324324321</v>
      </c>
      <c r="U77" s="23" t="s">
        <v>1261</v>
      </c>
    </row>
    <row r="78" spans="1:21">
      <c r="A78" s="23">
        <v>73</v>
      </c>
      <c r="B78" s="23" t="s">
        <v>1046</v>
      </c>
      <c r="C78" s="23" t="s">
        <v>879</v>
      </c>
      <c r="D78" s="23" t="s">
        <v>420</v>
      </c>
      <c r="E78" s="33" t="str">
        <f t="shared" si="5"/>
        <v>А</v>
      </c>
      <c r="F78" s="33" t="str">
        <f t="shared" si="6"/>
        <v>Т</v>
      </c>
      <c r="G78" s="33" t="str">
        <f t="shared" si="7"/>
        <v>Е</v>
      </c>
      <c r="H78" s="47">
        <v>766105</v>
      </c>
      <c r="I78" s="25"/>
      <c r="J78" s="23" t="s">
        <v>1047</v>
      </c>
      <c r="K78" s="47" t="s">
        <v>26</v>
      </c>
      <c r="L78" s="27"/>
      <c r="M78" s="28">
        <v>13.5</v>
      </c>
      <c r="N78" s="27"/>
      <c r="O78" s="28">
        <v>4</v>
      </c>
      <c r="P78" s="27"/>
      <c r="Q78" s="28">
        <v>29.52</v>
      </c>
      <c r="R78" s="48">
        <f>M78+O78+Q78</f>
        <v>47.019999999999996</v>
      </c>
      <c r="S78" s="23">
        <v>100</v>
      </c>
      <c r="T78" s="30">
        <f t="shared" si="1"/>
        <v>0.47019999999999995</v>
      </c>
      <c r="U78" s="23" t="s">
        <v>1261</v>
      </c>
    </row>
    <row r="79" spans="1:21">
      <c r="A79" s="23">
        <v>74</v>
      </c>
      <c r="B79" s="23" t="s">
        <v>1210</v>
      </c>
      <c r="C79" s="23" t="s">
        <v>968</v>
      </c>
      <c r="D79" s="23" t="s">
        <v>1211</v>
      </c>
      <c r="E79" s="33" t="str">
        <f t="shared" si="5"/>
        <v>П</v>
      </c>
      <c r="F79" s="33" t="str">
        <f t="shared" si="6"/>
        <v>В</v>
      </c>
      <c r="G79" s="33" t="str">
        <f t="shared" si="7"/>
        <v>В</v>
      </c>
      <c r="H79" s="23">
        <v>764206</v>
      </c>
      <c r="I79" s="25">
        <v>8</v>
      </c>
      <c r="J79" s="23" t="s">
        <v>1212</v>
      </c>
      <c r="K79" s="26" t="s">
        <v>26</v>
      </c>
      <c r="L79" s="28">
        <v>10</v>
      </c>
      <c r="M79" s="28">
        <f>IF(L79="-",0,IF(L79&gt;-20,20*L79/37))</f>
        <v>5.4054054054054053</v>
      </c>
      <c r="N79" s="28">
        <v>3.5</v>
      </c>
      <c r="O79" s="28">
        <f>IF(N79="-",0,IF(N79&gt;-40,40*N79/10))</f>
        <v>14</v>
      </c>
      <c r="P79" s="27">
        <v>33.700000000000003</v>
      </c>
      <c r="Q79" s="28">
        <v>27.42</v>
      </c>
      <c r="R79" s="29">
        <f>M79+O79+Q79</f>
        <v>46.825405405405405</v>
      </c>
      <c r="S79" s="23">
        <v>100</v>
      </c>
      <c r="T79" s="30">
        <f t="shared" si="1"/>
        <v>0.46825405405405407</v>
      </c>
      <c r="U79" s="23" t="s">
        <v>1261</v>
      </c>
    </row>
    <row r="80" spans="1:21">
      <c r="A80" s="23">
        <v>75</v>
      </c>
      <c r="B80" s="23" t="s">
        <v>1034</v>
      </c>
      <c r="C80" s="23" t="s">
        <v>1035</v>
      </c>
      <c r="D80" s="23" t="s">
        <v>1036</v>
      </c>
      <c r="E80" s="33" t="str">
        <f t="shared" si="5"/>
        <v>Д</v>
      </c>
      <c r="F80" s="33" t="str">
        <f t="shared" si="6"/>
        <v>Е</v>
      </c>
      <c r="G80" s="33" t="str">
        <f t="shared" si="7"/>
        <v>В</v>
      </c>
      <c r="H80" s="23">
        <v>766105</v>
      </c>
      <c r="I80" s="25"/>
      <c r="J80" s="23" t="s">
        <v>1037</v>
      </c>
      <c r="K80" s="47" t="s">
        <v>26</v>
      </c>
      <c r="L80" s="27"/>
      <c r="M80" s="28">
        <v>7</v>
      </c>
      <c r="N80" s="27"/>
      <c r="O80" s="28">
        <v>7</v>
      </c>
      <c r="P80" s="27"/>
      <c r="Q80" s="28">
        <v>31.66</v>
      </c>
      <c r="R80" s="48">
        <f>M80+O80+Q80</f>
        <v>45.66</v>
      </c>
      <c r="S80" s="23">
        <v>100</v>
      </c>
      <c r="T80" s="30">
        <f t="shared" si="1"/>
        <v>0.45659999999999995</v>
      </c>
      <c r="U80" s="23" t="s">
        <v>1261</v>
      </c>
    </row>
    <row r="81" spans="1:21">
      <c r="A81" s="23">
        <v>76</v>
      </c>
      <c r="B81" s="40" t="s">
        <v>1213</v>
      </c>
      <c r="C81" s="40" t="s">
        <v>631</v>
      </c>
      <c r="D81" s="40" t="s">
        <v>931</v>
      </c>
      <c r="E81" s="33" t="str">
        <f t="shared" si="5"/>
        <v>К</v>
      </c>
      <c r="F81" s="33" t="str">
        <f t="shared" si="6"/>
        <v>А</v>
      </c>
      <c r="G81" s="33" t="str">
        <f t="shared" si="7"/>
        <v>Р</v>
      </c>
      <c r="H81" s="40">
        <v>764206</v>
      </c>
      <c r="I81" s="1">
        <v>8</v>
      </c>
      <c r="J81" s="67" t="s">
        <v>1214</v>
      </c>
      <c r="K81" s="26" t="s">
        <v>26</v>
      </c>
      <c r="L81" s="44">
        <v>6</v>
      </c>
      <c r="M81" s="28">
        <f>IF(L81="-",0,IF(L81&gt;-20,20*L81/37))</f>
        <v>3.2432432432432434</v>
      </c>
      <c r="N81" s="44">
        <v>3.5</v>
      </c>
      <c r="O81" s="28">
        <f>IF(N81="-",0,IF(N81&gt;-40,40*N81/10))</f>
        <v>14</v>
      </c>
      <c r="P81" s="43">
        <v>33.4</v>
      </c>
      <c r="Q81" s="28">
        <v>27.66</v>
      </c>
      <c r="R81" s="29">
        <f>M81+O81+Q81</f>
        <v>44.903243243243239</v>
      </c>
      <c r="S81" s="23">
        <v>100</v>
      </c>
      <c r="T81" s="30">
        <f t="shared" si="1"/>
        <v>0.4490324324324324</v>
      </c>
      <c r="U81" s="23" t="s">
        <v>1261</v>
      </c>
    </row>
    <row r="82" spans="1:21">
      <c r="A82" s="23">
        <v>77</v>
      </c>
      <c r="B82" s="40" t="s">
        <v>1038</v>
      </c>
      <c r="C82" s="40" t="s">
        <v>501</v>
      </c>
      <c r="D82" s="40" t="s">
        <v>33</v>
      </c>
      <c r="E82" s="33" t="str">
        <f t="shared" si="5"/>
        <v>К</v>
      </c>
      <c r="F82" s="33" t="str">
        <f t="shared" si="6"/>
        <v>М</v>
      </c>
      <c r="G82" s="33" t="str">
        <f t="shared" si="7"/>
        <v>И</v>
      </c>
      <c r="H82" s="54">
        <v>766105</v>
      </c>
      <c r="I82" s="1"/>
      <c r="J82" s="40" t="s">
        <v>1039</v>
      </c>
      <c r="K82" s="47" t="s">
        <v>26</v>
      </c>
      <c r="L82" s="43"/>
      <c r="M82" s="28">
        <v>12</v>
      </c>
      <c r="N82" s="43"/>
      <c r="O82" s="28">
        <v>5</v>
      </c>
      <c r="P82" s="40"/>
      <c r="Q82" s="28">
        <v>24.86</v>
      </c>
      <c r="R82" s="48">
        <f>M82+O82+Q82</f>
        <v>41.86</v>
      </c>
      <c r="S82" s="23">
        <v>100</v>
      </c>
      <c r="T82" s="30">
        <f t="shared" si="1"/>
        <v>0.41859999999999997</v>
      </c>
      <c r="U82" s="23" t="s">
        <v>1261</v>
      </c>
    </row>
    <row r="83" spans="1:21">
      <c r="A83" s="23">
        <v>78</v>
      </c>
      <c r="B83" s="40" t="s">
        <v>565</v>
      </c>
      <c r="C83" s="40" t="s">
        <v>216</v>
      </c>
      <c r="D83" s="40" t="s">
        <v>72</v>
      </c>
      <c r="E83" s="33" t="str">
        <f t="shared" si="5"/>
        <v>Б</v>
      </c>
      <c r="F83" s="33" t="str">
        <f t="shared" si="6"/>
        <v>А</v>
      </c>
      <c r="G83" s="33" t="str">
        <f t="shared" si="7"/>
        <v>А</v>
      </c>
      <c r="H83" s="40">
        <v>766105</v>
      </c>
      <c r="I83" s="1"/>
      <c r="J83" s="40" t="s">
        <v>1042</v>
      </c>
      <c r="K83" s="47" t="s">
        <v>26</v>
      </c>
      <c r="L83" s="43"/>
      <c r="M83" s="28">
        <v>9</v>
      </c>
      <c r="N83" s="43"/>
      <c r="O83" s="28">
        <v>8</v>
      </c>
      <c r="P83" s="43"/>
      <c r="Q83" s="28">
        <v>24.79</v>
      </c>
      <c r="R83" s="48">
        <f>M83+O83+Q83</f>
        <v>41.79</v>
      </c>
      <c r="S83" s="23">
        <v>100</v>
      </c>
      <c r="T83" s="30">
        <f t="shared" si="1"/>
        <v>0.41789999999999999</v>
      </c>
      <c r="U83" s="23" t="s">
        <v>1261</v>
      </c>
    </row>
    <row r="84" spans="1:21">
      <c r="A84" s="23">
        <v>79</v>
      </c>
      <c r="B84" s="40" t="s">
        <v>956</v>
      </c>
      <c r="C84" s="40" t="s">
        <v>191</v>
      </c>
      <c r="D84" s="40" t="s">
        <v>957</v>
      </c>
      <c r="E84" s="33" t="str">
        <f t="shared" si="5"/>
        <v>С</v>
      </c>
      <c r="F84" s="33" t="str">
        <f t="shared" si="6"/>
        <v>П</v>
      </c>
      <c r="G84" s="33" t="str">
        <f t="shared" si="7"/>
        <v>П</v>
      </c>
      <c r="H84" s="40">
        <v>761301</v>
      </c>
      <c r="I84" s="1">
        <v>7</v>
      </c>
      <c r="J84" s="40" t="s">
        <v>357</v>
      </c>
      <c r="K84" s="26" t="s">
        <v>26</v>
      </c>
      <c r="L84" s="43">
        <v>11</v>
      </c>
      <c r="M84" s="28">
        <f>IF(L84="-",0,IF(L84&gt;-20,20*L84/49))</f>
        <v>4.4897959183673466</v>
      </c>
      <c r="N84" s="43">
        <v>11</v>
      </c>
      <c r="O84" s="28">
        <f>IF(N84="-",0,IF(N84&gt;-40,40*N84/10))</f>
        <v>44</v>
      </c>
      <c r="P84" s="43">
        <v>0</v>
      </c>
      <c r="Q84" s="28">
        <v>0</v>
      </c>
      <c r="R84" s="29">
        <v>22</v>
      </c>
      <c r="S84" s="23">
        <v>100</v>
      </c>
      <c r="T84" s="30">
        <f t="shared" si="1"/>
        <v>0.22</v>
      </c>
      <c r="U84" s="23" t="s">
        <v>1261</v>
      </c>
    </row>
    <row r="85" spans="1:21">
      <c r="A85" s="23">
        <v>80</v>
      </c>
      <c r="B85" s="40" t="s">
        <v>954</v>
      </c>
      <c r="C85" s="40" t="s">
        <v>515</v>
      </c>
      <c r="D85" s="40" t="s">
        <v>420</v>
      </c>
      <c r="E85" s="33" t="str">
        <f t="shared" si="5"/>
        <v>П</v>
      </c>
      <c r="F85" s="33" t="str">
        <f t="shared" si="6"/>
        <v>А</v>
      </c>
      <c r="G85" s="33" t="str">
        <f t="shared" si="7"/>
        <v>Е</v>
      </c>
      <c r="H85" s="40">
        <v>761301</v>
      </c>
      <c r="I85" s="1">
        <v>7</v>
      </c>
      <c r="J85" s="40" t="s">
        <v>310</v>
      </c>
      <c r="K85" s="26" t="s">
        <v>26</v>
      </c>
      <c r="L85" s="43">
        <v>10</v>
      </c>
      <c r="M85" s="28">
        <f>IF(L85="-",0,IF(L85&gt;-20,20*L85/49))</f>
        <v>4.0816326530612246</v>
      </c>
      <c r="N85" s="43">
        <v>10</v>
      </c>
      <c r="O85" s="28">
        <f>IF(N85="-",0,IF(N85&gt;-40,40*N85/10))</f>
        <v>40</v>
      </c>
      <c r="P85" s="40">
        <v>0</v>
      </c>
      <c r="Q85" s="28">
        <v>0</v>
      </c>
      <c r="R85" s="29">
        <v>20</v>
      </c>
      <c r="S85" s="23">
        <v>100</v>
      </c>
      <c r="T85" s="30">
        <f t="shared" si="1"/>
        <v>0.2</v>
      </c>
      <c r="U85" s="23" t="s">
        <v>1261</v>
      </c>
    </row>
    <row r="86" spans="1:21">
      <c r="A86" s="23">
        <v>81</v>
      </c>
      <c r="B86" s="40" t="s">
        <v>953</v>
      </c>
      <c r="C86" s="40" t="s">
        <v>664</v>
      </c>
      <c r="D86" s="40" t="s">
        <v>420</v>
      </c>
      <c r="E86" s="33" t="str">
        <f t="shared" si="5"/>
        <v>К</v>
      </c>
      <c r="F86" s="33" t="str">
        <f t="shared" si="6"/>
        <v>К</v>
      </c>
      <c r="G86" s="33" t="str">
        <f t="shared" si="7"/>
        <v>Е</v>
      </c>
      <c r="H86" s="40">
        <v>761301</v>
      </c>
      <c r="I86" s="1">
        <v>7</v>
      </c>
      <c r="J86" s="40" t="s">
        <v>320</v>
      </c>
      <c r="K86" s="26" t="s">
        <v>26</v>
      </c>
      <c r="L86" s="43">
        <v>8</v>
      </c>
      <c r="M86" s="28">
        <f>IF(L86="-",0,IF(L86&gt;-20,20*L86/49))</f>
        <v>3.2653061224489797</v>
      </c>
      <c r="N86" s="40">
        <v>8</v>
      </c>
      <c r="O86" s="28">
        <f>IF(N86="-",0,IF(N86&gt;-40,40*N86/10))</f>
        <v>32</v>
      </c>
      <c r="P86" s="43">
        <v>0</v>
      </c>
      <c r="Q86" s="28">
        <v>0</v>
      </c>
      <c r="R86" s="29">
        <v>16</v>
      </c>
      <c r="S86" s="23">
        <v>100</v>
      </c>
      <c r="T86" s="30">
        <f t="shared" si="1"/>
        <v>0.16</v>
      </c>
      <c r="U86" s="23" t="s">
        <v>1261</v>
      </c>
    </row>
    <row r="87" spans="1:21">
      <c r="A87" s="23">
        <v>82</v>
      </c>
      <c r="B87" s="40" t="s">
        <v>955</v>
      </c>
      <c r="C87" s="40" t="s">
        <v>219</v>
      </c>
      <c r="D87" s="40" t="s">
        <v>119</v>
      </c>
      <c r="E87" s="33" t="str">
        <f t="shared" si="5"/>
        <v>Р</v>
      </c>
      <c r="F87" s="33" t="str">
        <f t="shared" si="6"/>
        <v>А</v>
      </c>
      <c r="G87" s="33" t="str">
        <f t="shared" si="7"/>
        <v>А</v>
      </c>
      <c r="H87" s="40">
        <v>761301</v>
      </c>
      <c r="I87" s="1">
        <v>7</v>
      </c>
      <c r="J87" s="40" t="s">
        <v>505</v>
      </c>
      <c r="K87" s="26" t="s">
        <v>26</v>
      </c>
      <c r="L87" s="43">
        <v>5</v>
      </c>
      <c r="M87" s="28">
        <f>IF(L87="-",0,IF(L87&gt;-20,20*L87/49))</f>
        <v>2.0408163265306123</v>
      </c>
      <c r="N87" s="43">
        <v>10</v>
      </c>
      <c r="O87" s="28">
        <f>IF(N87="-",0,IF(N87&gt;-40,40*N87/10))</f>
        <v>40</v>
      </c>
      <c r="P87" s="43">
        <v>0</v>
      </c>
      <c r="Q87" s="28">
        <v>0</v>
      </c>
      <c r="R87" s="29">
        <v>15</v>
      </c>
      <c r="S87" s="23">
        <v>100</v>
      </c>
      <c r="T87" s="30">
        <f t="shared" si="1"/>
        <v>0.15</v>
      </c>
      <c r="U87" s="23" t="s">
        <v>1261</v>
      </c>
    </row>
    <row r="88" spans="1:21">
      <c r="A88" s="23">
        <v>83</v>
      </c>
      <c r="B88" s="83" t="s">
        <v>517</v>
      </c>
      <c r="C88" s="83" t="s">
        <v>375</v>
      </c>
      <c r="D88" s="83" t="s">
        <v>330</v>
      </c>
      <c r="E88" s="33" t="str">
        <f t="shared" si="5"/>
        <v>Н</v>
      </c>
      <c r="F88" s="33" t="str">
        <f t="shared" si="6"/>
        <v>А</v>
      </c>
      <c r="G88" s="33" t="str">
        <f t="shared" si="7"/>
        <v>С</v>
      </c>
      <c r="H88" s="40">
        <v>764204</v>
      </c>
      <c r="I88" s="83">
        <v>7</v>
      </c>
      <c r="J88" s="83" t="s">
        <v>368</v>
      </c>
      <c r="K88" s="26" t="s">
        <v>26</v>
      </c>
      <c r="L88" s="43">
        <v>13</v>
      </c>
      <c r="M88" s="28">
        <f>IF(L88="-",0,IF(L88&gt;-20,20*L88/37))</f>
        <v>7.0270270270270272</v>
      </c>
      <c r="N88" s="43">
        <v>0</v>
      </c>
      <c r="O88" s="28">
        <f>IF(N88="-",0,IF(N88&gt;-40,40*N88/10))</f>
        <v>0</v>
      </c>
      <c r="P88" s="43">
        <v>0</v>
      </c>
      <c r="Q88" s="28">
        <v>0</v>
      </c>
      <c r="R88" s="29">
        <f>M88+O88+Q88</f>
        <v>7.0270270270270272</v>
      </c>
      <c r="S88" s="23">
        <v>100</v>
      </c>
      <c r="T88" s="30">
        <f t="shared" si="1"/>
        <v>7.0270270270270274E-2</v>
      </c>
      <c r="U88" s="23" t="s">
        <v>1261</v>
      </c>
    </row>
    <row r="89" spans="1:21">
      <c r="A89" s="23">
        <v>84</v>
      </c>
      <c r="B89" s="40" t="s">
        <v>1019</v>
      </c>
      <c r="C89" s="40" t="s">
        <v>1020</v>
      </c>
      <c r="D89" s="40" t="s">
        <v>420</v>
      </c>
      <c r="E89" s="33" t="str">
        <f t="shared" si="5"/>
        <v>П</v>
      </c>
      <c r="F89" s="33" t="str">
        <f t="shared" si="6"/>
        <v>С</v>
      </c>
      <c r="G89" s="33" t="str">
        <f t="shared" si="7"/>
        <v>Е</v>
      </c>
      <c r="H89" s="40">
        <v>763212</v>
      </c>
      <c r="I89" s="1">
        <v>8</v>
      </c>
      <c r="J89" s="40" t="s">
        <v>1021</v>
      </c>
      <c r="K89" s="26" t="s">
        <v>26</v>
      </c>
      <c r="L89" s="43">
        <v>11</v>
      </c>
      <c r="M89" s="28">
        <f>IF(L89="-",0,IF(L89&gt;-20,20*L89/37))</f>
        <v>5.9459459459459456</v>
      </c>
      <c r="N89" s="43">
        <v>0</v>
      </c>
      <c r="O89" s="28">
        <f>IF(N89="-",0,IF(N89&gt;-40,40*N89/10))</f>
        <v>0</v>
      </c>
      <c r="P89" s="43">
        <v>0</v>
      </c>
      <c r="Q89" s="28">
        <v>0</v>
      </c>
      <c r="R89" s="29">
        <f>M89+O89+Q89</f>
        <v>5.9459459459459456</v>
      </c>
      <c r="S89" s="23">
        <v>100</v>
      </c>
      <c r="T89" s="30">
        <f t="shared" si="1"/>
        <v>5.9459459459459456E-2</v>
      </c>
      <c r="U89" s="23" t="s">
        <v>1261</v>
      </c>
    </row>
    <row r="90" spans="1:21">
      <c r="A90" s="23">
        <v>85</v>
      </c>
      <c r="B90" s="73" t="s">
        <v>630</v>
      </c>
      <c r="C90" s="73" t="s">
        <v>631</v>
      </c>
      <c r="D90" s="73" t="s">
        <v>513</v>
      </c>
      <c r="E90" s="33" t="str">
        <f t="shared" si="5"/>
        <v>Б</v>
      </c>
      <c r="F90" s="33" t="str">
        <f t="shared" si="6"/>
        <v>А</v>
      </c>
      <c r="G90" s="33" t="str">
        <f t="shared" si="7"/>
        <v>А</v>
      </c>
      <c r="H90" s="42">
        <v>760188</v>
      </c>
      <c r="I90" s="1">
        <v>8</v>
      </c>
      <c r="J90" s="40">
        <v>804</v>
      </c>
      <c r="K90" s="26" t="s">
        <v>26</v>
      </c>
      <c r="L90" s="43">
        <v>10</v>
      </c>
      <c r="M90" s="28">
        <f>IF(L90="-",0,IF(L90&gt;-20,20*L90/37))</f>
        <v>5.4054054054054053</v>
      </c>
      <c r="N90" s="43">
        <v>0</v>
      </c>
      <c r="O90" s="28">
        <f>IF(N90="-",0,IF(N90&gt;-40,40*N90/10))</f>
        <v>0</v>
      </c>
      <c r="P90" s="43">
        <v>0</v>
      </c>
      <c r="Q90" s="28">
        <v>0</v>
      </c>
      <c r="R90" s="29">
        <f>M90+O90+Q90</f>
        <v>5.4054054054054053</v>
      </c>
      <c r="S90" s="23">
        <v>100</v>
      </c>
      <c r="T90" s="30">
        <f t="shared" si="1"/>
        <v>5.405405405405405E-2</v>
      </c>
      <c r="U90" s="23" t="s">
        <v>1261</v>
      </c>
    </row>
  </sheetData>
  <sheetProtection algorithmName="SHA-512" hashValue="i6moPW2cLHC/1ag66+gQK3Xn8kqBYXAls15NSGv/5YGOYHxrLAVAg9GJZMWJ2VN+vvRwMOAxA/X2LM+xfNlDrg==" saltValue="NUtgvBo9ouVf+BrQyVJTww==" spinCount="100000" sheet="1" objects="1" scenarios="1"/>
  <sortState xmlns:xlrd2="http://schemas.microsoft.com/office/spreadsheetml/2017/richdata2" ref="B6:R90">
    <sortCondition descending="1" ref="R6:R90"/>
  </sortState>
  <mergeCells count="21">
    <mergeCell ref="K3:K5"/>
    <mergeCell ref="R3:R5"/>
    <mergeCell ref="S3:S5"/>
    <mergeCell ref="T3:T5"/>
    <mergeCell ref="U3:U5"/>
    <mergeCell ref="L1:Q1"/>
    <mergeCell ref="A2:C2"/>
    <mergeCell ref="L3:Q3"/>
    <mergeCell ref="L4:M4"/>
    <mergeCell ref="N4:O4"/>
    <mergeCell ref="P4:Q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69930555555555596" right="0.69930555555555596" top="0.75" bottom="0.75" header="0.3" footer="0.3"/>
  <pageSetup paperSize="9"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94"/>
  <sheetViews>
    <sheetView zoomScale="75" zoomScaleNormal="75" workbookViewId="0">
      <selection activeCell="I3" sqref="I3:I5"/>
    </sheetView>
  </sheetViews>
  <sheetFormatPr defaultColWidth="9.109375" defaultRowHeight="15.6"/>
  <cols>
    <col min="1" max="1" width="7.44140625" style="2" customWidth="1"/>
    <col min="2" max="2" width="20.33203125" style="2" customWidth="1"/>
    <col min="3" max="3" width="18" style="2" hidden="1" customWidth="1"/>
    <col min="4" max="4" width="22.109375" style="2" hidden="1" customWidth="1"/>
    <col min="5" max="5" width="4.109375" style="2" hidden="1" customWidth="1"/>
    <col min="6" max="7" width="4.109375" style="2" customWidth="1"/>
    <col min="8" max="8" width="13.109375" style="2" customWidth="1"/>
    <col min="9" max="9" width="8.109375" style="3" customWidth="1"/>
    <col min="10" max="10" width="12.33203125" style="2" hidden="1" customWidth="1"/>
    <col min="11" max="11" width="25.6640625" style="2" customWidth="1"/>
    <col min="12" max="12" width="10.44140625" style="2" hidden="1" customWidth="1"/>
    <col min="13" max="13" width="10.44140625" style="7" hidden="1" customWidth="1"/>
    <col min="14" max="14" width="13.33203125" style="2" hidden="1" customWidth="1"/>
    <col min="15" max="16" width="12" style="2" hidden="1" customWidth="1"/>
    <col min="17" max="17" width="13.33203125" style="2" hidden="1" customWidth="1"/>
    <col min="18" max="18" width="10.109375" style="5" customWidth="1"/>
    <col min="19" max="20" width="10" style="2" customWidth="1"/>
    <col min="21" max="21" width="12.5546875" style="5" customWidth="1"/>
    <col min="22" max="16384" width="9.109375" style="2"/>
  </cols>
  <sheetData>
    <row r="1" spans="1:21">
      <c r="A1" s="2" t="s">
        <v>0</v>
      </c>
      <c r="K1" s="2" t="s">
        <v>1</v>
      </c>
      <c r="L1" s="4"/>
      <c r="M1" s="4"/>
      <c r="N1" s="4"/>
      <c r="O1" s="4"/>
      <c r="P1" s="4"/>
      <c r="Q1" s="4"/>
    </row>
    <row r="2" spans="1:21">
      <c r="A2" s="6" t="s">
        <v>2</v>
      </c>
      <c r="B2" s="6"/>
      <c r="C2" s="6"/>
    </row>
    <row r="3" spans="1:21" s="14" customFormat="1" ht="22.5" customHeight="1">
      <c r="A3" s="8" t="s">
        <v>3</v>
      </c>
      <c r="B3" s="8" t="s">
        <v>4</v>
      </c>
      <c r="C3" s="8" t="s">
        <v>5</v>
      </c>
      <c r="D3" s="8" t="s">
        <v>6</v>
      </c>
      <c r="E3" s="8"/>
      <c r="F3" s="8"/>
      <c r="G3" s="8"/>
      <c r="H3" s="8" t="s">
        <v>7</v>
      </c>
      <c r="I3" s="9" t="s">
        <v>1259</v>
      </c>
      <c r="J3" s="8" t="s">
        <v>9</v>
      </c>
      <c r="K3" s="8" t="s">
        <v>10</v>
      </c>
      <c r="L3" s="10" t="s">
        <v>11</v>
      </c>
      <c r="M3" s="11"/>
      <c r="N3" s="11"/>
      <c r="O3" s="11"/>
      <c r="P3" s="11"/>
      <c r="Q3" s="12"/>
      <c r="R3" s="13" t="s">
        <v>12</v>
      </c>
      <c r="S3" s="8" t="s">
        <v>13</v>
      </c>
      <c r="T3" s="8" t="s">
        <v>14</v>
      </c>
      <c r="U3" s="13" t="s">
        <v>15</v>
      </c>
    </row>
    <row r="4" spans="1:21" s="14" customFormat="1" ht="16.5" customHeight="1">
      <c r="A4" s="15"/>
      <c r="B4" s="15"/>
      <c r="C4" s="15"/>
      <c r="D4" s="15"/>
      <c r="E4" s="15"/>
      <c r="F4" s="15"/>
      <c r="G4" s="15"/>
      <c r="H4" s="15"/>
      <c r="I4" s="16"/>
      <c r="J4" s="15"/>
      <c r="K4" s="15"/>
      <c r="L4" s="10" t="s">
        <v>16</v>
      </c>
      <c r="M4" s="12"/>
      <c r="N4" s="10" t="s">
        <v>17</v>
      </c>
      <c r="O4" s="12"/>
      <c r="P4" s="10" t="s">
        <v>18</v>
      </c>
      <c r="Q4" s="12"/>
      <c r="R4" s="17"/>
      <c r="S4" s="15"/>
      <c r="T4" s="15"/>
      <c r="U4" s="17"/>
    </row>
    <row r="5" spans="1:21" s="14" customFormat="1">
      <c r="A5" s="18"/>
      <c r="B5" s="18"/>
      <c r="C5" s="18"/>
      <c r="D5" s="18"/>
      <c r="E5" s="18"/>
      <c r="F5" s="18"/>
      <c r="G5" s="18"/>
      <c r="H5" s="18"/>
      <c r="I5" s="19"/>
      <c r="J5" s="18"/>
      <c r="K5" s="18"/>
      <c r="L5" s="20" t="s">
        <v>19</v>
      </c>
      <c r="M5" s="21" t="s">
        <v>20</v>
      </c>
      <c r="N5" s="20" t="s">
        <v>19</v>
      </c>
      <c r="O5" s="20" t="s">
        <v>20</v>
      </c>
      <c r="P5" s="20" t="s">
        <v>21</v>
      </c>
      <c r="Q5" s="20" t="s">
        <v>20</v>
      </c>
      <c r="R5" s="22"/>
      <c r="S5" s="18"/>
      <c r="T5" s="18"/>
      <c r="U5" s="22"/>
    </row>
    <row r="6" spans="1:21">
      <c r="A6" s="23">
        <v>1</v>
      </c>
      <c r="B6" s="23" t="s">
        <v>424</v>
      </c>
      <c r="C6" s="23" t="s">
        <v>425</v>
      </c>
      <c r="D6" s="23" t="s">
        <v>426</v>
      </c>
      <c r="E6" s="24" t="str">
        <f>LEFT(B6,1)</f>
        <v>Б</v>
      </c>
      <c r="F6" s="24" t="str">
        <f t="shared" ref="F6:G6" si="0">LEFT(C6,1)</f>
        <v>М</v>
      </c>
      <c r="G6" s="24" t="str">
        <f t="shared" si="0"/>
        <v>Б</v>
      </c>
      <c r="H6" s="23">
        <v>764203</v>
      </c>
      <c r="I6" s="25">
        <v>7</v>
      </c>
      <c r="J6" s="23" t="s">
        <v>421</v>
      </c>
      <c r="K6" s="26" t="s">
        <v>26</v>
      </c>
      <c r="L6" s="27">
        <v>22.2</v>
      </c>
      <c r="M6" s="28">
        <f>IF(L6="-",0,IF(L6&gt;-20,20*L6/37))</f>
        <v>12</v>
      </c>
      <c r="N6" s="27">
        <v>8.6</v>
      </c>
      <c r="O6" s="28">
        <f>IF(N6="-",0,IF(N6&gt;-40,40*N6/10))</f>
        <v>34.4</v>
      </c>
      <c r="P6" s="27">
        <v>16.21</v>
      </c>
      <c r="Q6" s="28">
        <f>IF(P6="-",0,IF(P6&gt;-40,40*P$31/P6))</f>
        <v>44.910549043800124</v>
      </c>
      <c r="R6" s="29">
        <f>M6+O6+Q6</f>
        <v>91.310549043800123</v>
      </c>
      <c r="S6" s="23">
        <v>100</v>
      </c>
      <c r="T6" s="30">
        <f>R6/S6</f>
        <v>0.91310549043800127</v>
      </c>
      <c r="U6" s="23" t="s">
        <v>1260</v>
      </c>
    </row>
    <row r="7" spans="1:21">
      <c r="A7" s="23">
        <v>2</v>
      </c>
      <c r="B7" s="23" t="s">
        <v>919</v>
      </c>
      <c r="C7" s="23" t="s">
        <v>920</v>
      </c>
      <c r="D7" s="23" t="s">
        <v>45</v>
      </c>
      <c r="E7" s="24" t="str">
        <f t="shared" ref="E7:E70" si="1">LEFT(B7,1)</f>
        <v>М</v>
      </c>
      <c r="F7" s="24" t="str">
        <f t="shared" ref="F7:F70" si="2">LEFT(C7,1)</f>
        <v>Д</v>
      </c>
      <c r="G7" s="24" t="str">
        <f t="shared" ref="G7:G70" si="3">LEFT(D7,1)</f>
        <v>А</v>
      </c>
      <c r="H7" s="23">
        <v>760239</v>
      </c>
      <c r="I7" s="25">
        <v>7</v>
      </c>
      <c r="J7" s="23" t="s">
        <v>322</v>
      </c>
      <c r="K7" s="26" t="s">
        <v>26</v>
      </c>
      <c r="L7" s="27">
        <v>29</v>
      </c>
      <c r="M7" s="28">
        <f>IF(L7="-",0,IF(L7&gt;-20,20*L7/37))</f>
        <v>15.675675675675675</v>
      </c>
      <c r="N7" s="27">
        <v>8.8000000000000007</v>
      </c>
      <c r="O7" s="28">
        <f>IF(N7="-",0,IF(N7&gt;-40,40*N7/10))</f>
        <v>35.200000000000003</v>
      </c>
      <c r="P7" s="27">
        <v>11.6</v>
      </c>
      <c r="Q7" s="28">
        <v>36.9</v>
      </c>
      <c r="R7" s="29">
        <f>M7+O7+Q7</f>
        <v>87.775675675675672</v>
      </c>
      <c r="S7" s="23">
        <v>100</v>
      </c>
      <c r="T7" s="30">
        <f>R7/S7</f>
        <v>0.87775675675675668</v>
      </c>
      <c r="U7" s="23" t="s">
        <v>1260</v>
      </c>
    </row>
    <row r="8" spans="1:21">
      <c r="A8" s="23">
        <v>3</v>
      </c>
      <c r="B8" s="23" t="s">
        <v>714</v>
      </c>
      <c r="C8" s="23" t="s">
        <v>106</v>
      </c>
      <c r="D8" s="23" t="s">
        <v>53</v>
      </c>
      <c r="E8" s="24" t="str">
        <f t="shared" si="1"/>
        <v>С</v>
      </c>
      <c r="F8" s="24" t="str">
        <f t="shared" si="2"/>
        <v>А</v>
      </c>
      <c r="G8" s="24" t="str">
        <f t="shared" si="3"/>
        <v>А</v>
      </c>
      <c r="H8" s="23" t="s">
        <v>696</v>
      </c>
      <c r="I8" s="25">
        <v>8</v>
      </c>
      <c r="J8" s="23" t="s">
        <v>715</v>
      </c>
      <c r="K8" s="26" t="s">
        <v>26</v>
      </c>
      <c r="L8" s="27">
        <v>23</v>
      </c>
      <c r="M8" s="28">
        <f>IF(L8="-",0,IF(L8&gt;-20,20*L8/37))</f>
        <v>12.432432432432432</v>
      </c>
      <c r="N8" s="27">
        <v>9.5</v>
      </c>
      <c r="O8" s="28">
        <f>IF(N8="-",0,IF(N8&gt;-40,40*N8/10))</f>
        <v>38</v>
      </c>
      <c r="P8" s="27">
        <v>13.41</v>
      </c>
      <c r="Q8" s="28">
        <v>33.89</v>
      </c>
      <c r="R8" s="29">
        <f>M8+O8+Q8</f>
        <v>84.322432432432436</v>
      </c>
      <c r="S8" s="23">
        <v>100</v>
      </c>
      <c r="T8" s="30">
        <f>R8/S8</f>
        <v>0.84322432432432437</v>
      </c>
      <c r="U8" s="23" t="s">
        <v>1260</v>
      </c>
    </row>
    <row r="9" spans="1:21">
      <c r="A9" s="23">
        <v>4</v>
      </c>
      <c r="B9" s="23" t="s">
        <v>705</v>
      </c>
      <c r="C9" s="23" t="s">
        <v>706</v>
      </c>
      <c r="D9" s="23" t="s">
        <v>497</v>
      </c>
      <c r="E9" s="24" t="str">
        <f t="shared" si="1"/>
        <v>С</v>
      </c>
      <c r="F9" s="24" t="str">
        <f t="shared" si="2"/>
        <v>Г</v>
      </c>
      <c r="G9" s="24" t="str">
        <f t="shared" si="3"/>
        <v>Ю</v>
      </c>
      <c r="H9" s="23" t="s">
        <v>696</v>
      </c>
      <c r="I9" s="25">
        <v>8</v>
      </c>
      <c r="J9" s="23" t="s">
        <v>707</v>
      </c>
      <c r="K9" s="26" t="s">
        <v>26</v>
      </c>
      <c r="L9" s="27">
        <v>27</v>
      </c>
      <c r="M9" s="28">
        <f>IF(L9="-",0,IF(L9&gt;-20,20*L9/37))</f>
        <v>14.594594594594595</v>
      </c>
      <c r="N9" s="27">
        <v>9.6999999999999993</v>
      </c>
      <c r="O9" s="28">
        <f>IF(N9="-",0,IF(N9&gt;-40,40*N9/10))</f>
        <v>38.799999999999997</v>
      </c>
      <c r="P9" s="27">
        <v>15</v>
      </c>
      <c r="Q9" s="28">
        <v>30.29</v>
      </c>
      <c r="R9" s="29">
        <f>M9+O9+Q9</f>
        <v>83.684594594594586</v>
      </c>
      <c r="S9" s="23">
        <v>100</v>
      </c>
      <c r="T9" s="30">
        <f>R9/S9</f>
        <v>0.83684594594594586</v>
      </c>
      <c r="U9" s="23" t="s">
        <v>1260</v>
      </c>
    </row>
    <row r="10" spans="1:21">
      <c r="A10" s="23">
        <v>5</v>
      </c>
      <c r="B10" s="23" t="s">
        <v>708</v>
      </c>
      <c r="C10" s="23" t="s">
        <v>64</v>
      </c>
      <c r="D10" s="23" t="s">
        <v>709</v>
      </c>
      <c r="E10" s="24" t="str">
        <f t="shared" si="1"/>
        <v>М</v>
      </c>
      <c r="F10" s="24" t="str">
        <f t="shared" si="2"/>
        <v>Е</v>
      </c>
      <c r="G10" s="24" t="str">
        <f t="shared" si="3"/>
        <v>Л</v>
      </c>
      <c r="H10" s="23" t="s">
        <v>696</v>
      </c>
      <c r="I10" s="25">
        <v>7</v>
      </c>
      <c r="J10" s="23" t="s">
        <v>710</v>
      </c>
      <c r="K10" s="26" t="s">
        <v>26</v>
      </c>
      <c r="L10" s="27">
        <v>21</v>
      </c>
      <c r="M10" s="28">
        <f>IF(L10="-",0,IF(L10&gt;-20,20*L10/37))</f>
        <v>11.351351351351351</v>
      </c>
      <c r="N10" s="27">
        <v>8</v>
      </c>
      <c r="O10" s="28">
        <f>IF(N10="-",0,IF(N10&gt;-40,40*N10/10))</f>
        <v>32</v>
      </c>
      <c r="P10" s="27">
        <v>11.36</v>
      </c>
      <c r="Q10" s="28">
        <v>40</v>
      </c>
      <c r="R10" s="29">
        <f>M10+O10+Q10</f>
        <v>83.351351351351354</v>
      </c>
      <c r="S10" s="23">
        <v>100</v>
      </c>
      <c r="T10" s="30">
        <f>R10/S10</f>
        <v>0.83351351351351355</v>
      </c>
      <c r="U10" s="23" t="s">
        <v>1260</v>
      </c>
    </row>
    <row r="11" spans="1:21">
      <c r="A11" s="23">
        <v>6</v>
      </c>
      <c r="B11" s="23" t="s">
        <v>921</v>
      </c>
      <c r="C11" s="23" t="s">
        <v>465</v>
      </c>
      <c r="D11" s="23" t="s">
        <v>61</v>
      </c>
      <c r="E11" s="24" t="str">
        <f t="shared" si="1"/>
        <v>А</v>
      </c>
      <c r="F11" s="24" t="str">
        <f t="shared" si="2"/>
        <v>И</v>
      </c>
      <c r="G11" s="24" t="str">
        <f t="shared" si="3"/>
        <v>С</v>
      </c>
      <c r="H11" s="23">
        <v>760239</v>
      </c>
      <c r="I11" s="25">
        <v>8</v>
      </c>
      <c r="J11" s="23" t="s">
        <v>544</v>
      </c>
      <c r="K11" s="26" t="s">
        <v>26</v>
      </c>
      <c r="L11" s="27">
        <v>19</v>
      </c>
      <c r="M11" s="28">
        <f>IF(L11="-",0,IF(L11&gt;-20,20*L11/37))</f>
        <v>10.27027027027027</v>
      </c>
      <c r="N11" s="27">
        <v>8.1</v>
      </c>
      <c r="O11" s="28">
        <f>IF(N11="-",0,IF(N11&gt;-40,40*N11/10))</f>
        <v>32.4</v>
      </c>
      <c r="P11" s="27">
        <v>10.7</v>
      </c>
      <c r="Q11" s="28">
        <v>40</v>
      </c>
      <c r="R11" s="29">
        <f>M11+O11+Q11</f>
        <v>82.670270270270265</v>
      </c>
      <c r="S11" s="23">
        <v>100</v>
      </c>
      <c r="T11" s="30">
        <f>R11/S11</f>
        <v>0.82670270270270263</v>
      </c>
      <c r="U11" s="23" t="s">
        <v>1260</v>
      </c>
    </row>
    <row r="12" spans="1:21">
      <c r="A12" s="23">
        <v>7</v>
      </c>
      <c r="B12" s="37" t="s">
        <v>647</v>
      </c>
      <c r="C12" s="37" t="s">
        <v>648</v>
      </c>
      <c r="D12" s="37" t="s">
        <v>588</v>
      </c>
      <c r="E12" s="24" t="str">
        <f t="shared" si="1"/>
        <v>С</v>
      </c>
      <c r="F12" s="24" t="str">
        <f t="shared" si="2"/>
        <v>П</v>
      </c>
      <c r="G12" s="24" t="str">
        <f t="shared" si="3"/>
        <v>И</v>
      </c>
      <c r="H12" s="26">
        <v>760188</v>
      </c>
      <c r="I12" s="25">
        <v>8</v>
      </c>
      <c r="J12" s="49">
        <v>811</v>
      </c>
      <c r="K12" s="26" t="s">
        <v>26</v>
      </c>
      <c r="L12" s="27">
        <v>23</v>
      </c>
      <c r="M12" s="28">
        <f>IF(L12="-",0,IF(L12&gt;-20,20*L12/37))</f>
        <v>12.432432432432432</v>
      </c>
      <c r="N12" s="27">
        <v>7.5</v>
      </c>
      <c r="O12" s="28">
        <f>IF(N12="-",0,IF(N12&gt;-40,40*N12/10))</f>
        <v>30</v>
      </c>
      <c r="P12" s="27">
        <v>14.8</v>
      </c>
      <c r="Q12" s="28">
        <v>40</v>
      </c>
      <c r="R12" s="29">
        <f>M12+O12+Q12</f>
        <v>82.432432432432435</v>
      </c>
      <c r="S12" s="23">
        <v>100</v>
      </c>
      <c r="T12" s="30">
        <f>R12/S12</f>
        <v>0.82432432432432434</v>
      </c>
      <c r="U12" s="23" t="s">
        <v>1260</v>
      </c>
    </row>
    <row r="13" spans="1:21">
      <c r="A13" s="23">
        <v>8</v>
      </c>
      <c r="B13" s="23" t="s">
        <v>1009</v>
      </c>
      <c r="C13" s="23" t="s">
        <v>920</v>
      </c>
      <c r="D13" s="23" t="s">
        <v>139</v>
      </c>
      <c r="E13" s="24" t="str">
        <f t="shared" si="1"/>
        <v>Н</v>
      </c>
      <c r="F13" s="24" t="str">
        <f t="shared" si="2"/>
        <v>Д</v>
      </c>
      <c r="G13" s="24" t="str">
        <f t="shared" si="3"/>
        <v>Е</v>
      </c>
      <c r="H13" s="23">
        <v>763212</v>
      </c>
      <c r="I13" s="25">
        <v>7</v>
      </c>
      <c r="J13" s="23" t="s">
        <v>1010</v>
      </c>
      <c r="K13" s="26" t="s">
        <v>26</v>
      </c>
      <c r="L13" s="27">
        <v>15</v>
      </c>
      <c r="M13" s="28">
        <f>IF(L13="-",0,IF(L13&gt;-20,20*L13/37))</f>
        <v>8.1081081081081088</v>
      </c>
      <c r="N13" s="27">
        <v>8.5</v>
      </c>
      <c r="O13" s="28">
        <f>IF(N13="-",0,IF(N13&gt;-40,40*N13/10))</f>
        <v>34</v>
      </c>
      <c r="P13" s="27">
        <v>29</v>
      </c>
      <c r="Q13" s="28">
        <v>40</v>
      </c>
      <c r="R13" s="29">
        <f>M13+O13+Q13</f>
        <v>82.108108108108112</v>
      </c>
      <c r="S13" s="23">
        <v>100</v>
      </c>
      <c r="T13" s="30">
        <f>R13/S13</f>
        <v>0.82108108108108113</v>
      </c>
      <c r="U13" s="23" t="s">
        <v>1260</v>
      </c>
    </row>
    <row r="14" spans="1:21">
      <c r="A14" s="23">
        <v>9</v>
      </c>
      <c r="B14" s="23" t="s">
        <v>369</v>
      </c>
      <c r="C14" s="23" t="s">
        <v>301</v>
      </c>
      <c r="D14" s="23" t="s">
        <v>340</v>
      </c>
      <c r="E14" s="24" t="str">
        <f t="shared" si="1"/>
        <v>В</v>
      </c>
      <c r="F14" s="24" t="str">
        <f t="shared" si="2"/>
        <v>А</v>
      </c>
      <c r="G14" s="24" t="str">
        <f t="shared" si="3"/>
        <v>В</v>
      </c>
      <c r="H14" s="23">
        <v>764202</v>
      </c>
      <c r="I14" s="25">
        <v>7</v>
      </c>
      <c r="J14" s="23" t="s">
        <v>370</v>
      </c>
      <c r="K14" s="26" t="s">
        <v>26</v>
      </c>
      <c r="L14" s="27">
        <v>19.25</v>
      </c>
      <c r="M14" s="28">
        <f>IF(L14="-",0,IF(L14&gt;-20,20*L14/37))</f>
        <v>10.405405405405405</v>
      </c>
      <c r="N14" s="27">
        <v>8.1</v>
      </c>
      <c r="O14" s="28">
        <f>IF(N14="-",0,IF(N14&gt;-40,40*N14/10))</f>
        <v>32.4</v>
      </c>
      <c r="P14" s="27">
        <v>12.2</v>
      </c>
      <c r="Q14" s="28">
        <v>38.69</v>
      </c>
      <c r="R14" s="29">
        <f>M14+O14+Q14</f>
        <v>81.495405405405393</v>
      </c>
      <c r="S14" s="23">
        <v>100</v>
      </c>
      <c r="T14" s="30">
        <f>R14/S14</f>
        <v>0.81495405405405397</v>
      </c>
      <c r="U14" s="23" t="s">
        <v>1260</v>
      </c>
    </row>
    <row r="15" spans="1:21">
      <c r="A15" s="23">
        <v>10</v>
      </c>
      <c r="B15" s="23" t="s">
        <v>105</v>
      </c>
      <c r="C15" s="23" t="s">
        <v>106</v>
      </c>
      <c r="D15" s="23" t="s">
        <v>61</v>
      </c>
      <c r="E15" s="24" t="str">
        <f t="shared" si="1"/>
        <v>М</v>
      </c>
      <c r="F15" s="24" t="str">
        <f t="shared" si="2"/>
        <v>А</v>
      </c>
      <c r="G15" s="24" t="str">
        <f t="shared" si="3"/>
        <v>С</v>
      </c>
      <c r="H15" s="26">
        <v>760189</v>
      </c>
      <c r="I15" s="25">
        <v>8</v>
      </c>
      <c r="J15" s="23" t="s">
        <v>107</v>
      </c>
      <c r="K15" s="26" t="s">
        <v>26</v>
      </c>
      <c r="L15" s="27">
        <v>21</v>
      </c>
      <c r="M15" s="28">
        <f>IF(L15="-",0,IF(L15&gt;-20,20*L15/37))</f>
        <v>11.351351351351351</v>
      </c>
      <c r="N15" s="27">
        <v>8</v>
      </c>
      <c r="O15" s="28">
        <f>IF(N15="-",0,IF(N15&gt;-40,40*N15/10))</f>
        <v>32</v>
      </c>
      <c r="P15" s="27">
        <v>21.2</v>
      </c>
      <c r="Q15" s="28">
        <v>37.74</v>
      </c>
      <c r="R15" s="29">
        <f>M15+O15+Q15</f>
        <v>81.091351351351364</v>
      </c>
      <c r="S15" s="23">
        <v>100</v>
      </c>
      <c r="T15" s="30">
        <f>R15/S15</f>
        <v>0.8109135135135136</v>
      </c>
      <c r="U15" s="23" t="s">
        <v>1260</v>
      </c>
    </row>
    <row r="16" spans="1:21">
      <c r="A16" s="23">
        <v>11</v>
      </c>
      <c r="B16" s="23" t="s">
        <v>922</v>
      </c>
      <c r="C16" s="23" t="s">
        <v>599</v>
      </c>
      <c r="D16" s="23" t="s">
        <v>94</v>
      </c>
      <c r="E16" s="24" t="str">
        <f t="shared" si="1"/>
        <v>Л</v>
      </c>
      <c r="F16" s="24" t="str">
        <f t="shared" si="2"/>
        <v>Н</v>
      </c>
      <c r="G16" s="24" t="str">
        <f t="shared" si="3"/>
        <v>А</v>
      </c>
      <c r="H16" s="23">
        <v>760239</v>
      </c>
      <c r="I16" s="25">
        <v>8</v>
      </c>
      <c r="J16" s="23" t="s">
        <v>550</v>
      </c>
      <c r="K16" s="26" t="s">
        <v>26</v>
      </c>
      <c r="L16" s="27">
        <v>19</v>
      </c>
      <c r="M16" s="28">
        <f>IF(L16="-",0,IF(L16&gt;-20,20*L16/37))</f>
        <v>10.27027027027027</v>
      </c>
      <c r="N16" s="27">
        <v>8.3000000000000007</v>
      </c>
      <c r="O16" s="28">
        <f>IF(N16="-",0,IF(N16&gt;-40,40*N16/10))</f>
        <v>33.200000000000003</v>
      </c>
      <c r="P16" s="27">
        <v>11.4</v>
      </c>
      <c r="Q16" s="28">
        <v>37.54</v>
      </c>
      <c r="R16" s="29">
        <f>M16+O16+Q16</f>
        <v>81.010270270270269</v>
      </c>
      <c r="S16" s="23">
        <v>100</v>
      </c>
      <c r="T16" s="30">
        <f>R16/S16</f>
        <v>0.81010270270270268</v>
      </c>
      <c r="U16" s="23" t="s">
        <v>1260</v>
      </c>
    </row>
    <row r="17" spans="1:21">
      <c r="A17" s="23">
        <v>12</v>
      </c>
      <c r="B17" s="37" t="s">
        <v>649</v>
      </c>
      <c r="C17" s="37" t="s">
        <v>82</v>
      </c>
      <c r="D17" s="37" t="s">
        <v>53</v>
      </c>
      <c r="E17" s="24" t="str">
        <f t="shared" si="1"/>
        <v>М</v>
      </c>
      <c r="F17" s="24" t="str">
        <f t="shared" si="2"/>
        <v>К</v>
      </c>
      <c r="G17" s="24" t="str">
        <f t="shared" si="3"/>
        <v>А</v>
      </c>
      <c r="H17" s="26">
        <v>760188</v>
      </c>
      <c r="I17" s="25">
        <v>7</v>
      </c>
      <c r="J17" s="23">
        <v>701</v>
      </c>
      <c r="K17" s="26" t="s">
        <v>26</v>
      </c>
      <c r="L17" s="27">
        <v>19</v>
      </c>
      <c r="M17" s="28">
        <f>IF(L17="-",0,IF(L17&gt;-20,20*L17/37))</f>
        <v>10.27027027027027</v>
      </c>
      <c r="N17" s="27">
        <v>9.6</v>
      </c>
      <c r="O17" s="28">
        <f>IF(N17="-",0,IF(N17&gt;-40,40*N17/10))</f>
        <v>38.4</v>
      </c>
      <c r="P17" s="27">
        <v>18.399999999999999</v>
      </c>
      <c r="Q17" s="28">
        <v>32.17</v>
      </c>
      <c r="R17" s="29">
        <f>M17+O17+Q17</f>
        <v>80.840270270270267</v>
      </c>
      <c r="S17" s="23">
        <v>100</v>
      </c>
      <c r="T17" s="30">
        <f>R17/S17</f>
        <v>0.80840270270270265</v>
      </c>
      <c r="U17" s="23" t="s">
        <v>1260</v>
      </c>
    </row>
    <row r="18" spans="1:21">
      <c r="A18" s="23">
        <v>13</v>
      </c>
      <c r="B18" s="23" t="s">
        <v>805</v>
      </c>
      <c r="C18" s="23" t="s">
        <v>60</v>
      </c>
      <c r="D18" s="23" t="s">
        <v>99</v>
      </c>
      <c r="E18" s="24" t="str">
        <f t="shared" si="1"/>
        <v>Е</v>
      </c>
      <c r="F18" s="24" t="str">
        <f t="shared" si="2"/>
        <v>Д</v>
      </c>
      <c r="G18" s="24" t="str">
        <f t="shared" si="3"/>
        <v>П</v>
      </c>
      <c r="H18" s="23">
        <v>760184</v>
      </c>
      <c r="I18" s="25">
        <v>8</v>
      </c>
      <c r="J18" s="23" t="s">
        <v>806</v>
      </c>
      <c r="K18" s="26" t="s">
        <v>26</v>
      </c>
      <c r="L18" s="27">
        <v>20</v>
      </c>
      <c r="M18" s="28">
        <f>IF(L18="-",0,IF(L18&gt;-20,20*L18/37))</f>
        <v>10.810810810810811</v>
      </c>
      <c r="N18" s="27">
        <v>8.6999999999999993</v>
      </c>
      <c r="O18" s="28">
        <f>IF(N18="-",0,IF(N18&gt;-40,40*N18/10))</f>
        <v>34.799999999999997</v>
      </c>
      <c r="P18" s="27">
        <v>39</v>
      </c>
      <c r="Q18" s="28">
        <v>34.869999999999997</v>
      </c>
      <c r="R18" s="29">
        <f>M18+O18+Q18</f>
        <v>80.480810810810794</v>
      </c>
      <c r="S18" s="23">
        <v>100</v>
      </c>
      <c r="T18" s="30">
        <f>R18/S18</f>
        <v>0.80480810810810799</v>
      </c>
      <c r="U18" s="23" t="s">
        <v>1260</v>
      </c>
    </row>
    <row r="19" spans="1:21">
      <c r="A19" s="23">
        <v>14</v>
      </c>
      <c r="B19" s="23" t="s">
        <v>339</v>
      </c>
      <c r="C19" s="23" t="s">
        <v>161</v>
      </c>
      <c r="D19" s="23" t="s">
        <v>340</v>
      </c>
      <c r="E19" s="24" t="str">
        <f t="shared" si="1"/>
        <v>К</v>
      </c>
      <c r="F19" s="24" t="str">
        <f t="shared" si="2"/>
        <v>Н</v>
      </c>
      <c r="G19" s="24" t="str">
        <f t="shared" si="3"/>
        <v>В</v>
      </c>
      <c r="H19" s="23">
        <v>764202</v>
      </c>
      <c r="I19" s="25">
        <v>8</v>
      </c>
      <c r="J19" s="23" t="s">
        <v>341</v>
      </c>
      <c r="K19" s="26" t="s">
        <v>26</v>
      </c>
      <c r="L19" s="27">
        <v>19.25</v>
      </c>
      <c r="M19" s="28">
        <f>IF(L19="-",0,IF(L19&gt;-20,20*L19/37))</f>
        <v>10.405405405405405</v>
      </c>
      <c r="N19" s="27">
        <v>8.4</v>
      </c>
      <c r="O19" s="28">
        <f>IF(N19="-",0,IF(N19&gt;-40,40*N19/10))</f>
        <v>33.6</v>
      </c>
      <c r="P19" s="27">
        <v>13.1</v>
      </c>
      <c r="Q19" s="28">
        <v>36.03</v>
      </c>
      <c r="R19" s="29">
        <f>M19+O19+Q19</f>
        <v>80.035405405405413</v>
      </c>
      <c r="S19" s="23">
        <v>100</v>
      </c>
      <c r="T19" s="30">
        <f>R19/S19</f>
        <v>0.80035405405405413</v>
      </c>
      <c r="U19" s="23" t="s">
        <v>1260</v>
      </c>
    </row>
    <row r="20" spans="1:21">
      <c r="A20" s="23">
        <v>15</v>
      </c>
      <c r="B20" s="23" t="s">
        <v>92</v>
      </c>
      <c r="C20" s="23" t="s">
        <v>93</v>
      </c>
      <c r="D20" s="23" t="s">
        <v>94</v>
      </c>
      <c r="E20" s="24" t="str">
        <f t="shared" si="1"/>
        <v>С</v>
      </c>
      <c r="F20" s="24" t="str">
        <f t="shared" si="2"/>
        <v>М</v>
      </c>
      <c r="G20" s="24" t="str">
        <f t="shared" si="3"/>
        <v>А</v>
      </c>
      <c r="H20" s="26">
        <v>760189</v>
      </c>
      <c r="I20" s="25">
        <v>8</v>
      </c>
      <c r="J20" s="49" t="s">
        <v>95</v>
      </c>
      <c r="K20" s="26" t="s">
        <v>26</v>
      </c>
      <c r="L20" s="27">
        <v>21</v>
      </c>
      <c r="M20" s="28">
        <f>IF(L20="-",0,IF(L20&gt;-20,20*L20/37))</f>
        <v>11.351351351351351</v>
      </c>
      <c r="N20" s="27">
        <v>8</v>
      </c>
      <c r="O20" s="28">
        <f>IF(N20="-",0,IF(N20&gt;-40,40*N20/10))</f>
        <v>32</v>
      </c>
      <c r="P20" s="27">
        <v>22.1</v>
      </c>
      <c r="Q20" s="28">
        <v>36.200000000000003</v>
      </c>
      <c r="R20" s="29">
        <f>M20+O20+Q20</f>
        <v>79.551351351351357</v>
      </c>
      <c r="S20" s="23">
        <v>100</v>
      </c>
      <c r="T20" s="30">
        <f>R20/S20</f>
        <v>0.79551351351351363</v>
      </c>
      <c r="U20" s="23" t="s">
        <v>1260</v>
      </c>
    </row>
    <row r="21" spans="1:21">
      <c r="A21" s="23">
        <v>16</v>
      </c>
      <c r="B21" s="71" t="s">
        <v>547</v>
      </c>
      <c r="C21" s="71" t="s">
        <v>93</v>
      </c>
      <c r="D21" s="71" t="s">
        <v>45</v>
      </c>
      <c r="E21" s="24" t="str">
        <f t="shared" si="1"/>
        <v>Б</v>
      </c>
      <c r="F21" s="24" t="str">
        <f t="shared" si="2"/>
        <v>М</v>
      </c>
      <c r="G21" s="24" t="str">
        <f t="shared" si="3"/>
        <v>А</v>
      </c>
      <c r="H21" s="37">
        <v>764204</v>
      </c>
      <c r="I21" s="71">
        <v>8</v>
      </c>
      <c r="J21" s="71" t="s">
        <v>548</v>
      </c>
      <c r="K21" s="26" t="s">
        <v>26</v>
      </c>
      <c r="L21" s="27">
        <v>15</v>
      </c>
      <c r="M21" s="28">
        <f>IF(L21="-",0,IF(L21&gt;-20,20*L21/37))</f>
        <v>8.1081081081081088</v>
      </c>
      <c r="N21" s="23">
        <v>8.1999999999999993</v>
      </c>
      <c r="O21" s="28">
        <f>IF(N21="-",0,IF(N21&gt;-40,40*N21/10))</f>
        <v>32.799999999999997</v>
      </c>
      <c r="P21" s="27">
        <v>15.3</v>
      </c>
      <c r="Q21" s="28">
        <v>38.369999999999997</v>
      </c>
      <c r="R21" s="29">
        <f>M21+O21+Q21</f>
        <v>79.278108108108114</v>
      </c>
      <c r="S21" s="23">
        <v>100</v>
      </c>
      <c r="T21" s="30">
        <f>R21/S21</f>
        <v>0.79278108108108114</v>
      </c>
      <c r="U21" s="23" t="s">
        <v>1260</v>
      </c>
    </row>
    <row r="22" spans="1:21">
      <c r="A22" s="23">
        <v>17</v>
      </c>
      <c r="B22" s="23" t="s">
        <v>90</v>
      </c>
      <c r="C22" s="23" t="s">
        <v>64</v>
      </c>
      <c r="D22" s="23" t="s">
        <v>61</v>
      </c>
      <c r="E22" s="24" t="str">
        <f t="shared" si="1"/>
        <v>К</v>
      </c>
      <c r="F22" s="24" t="str">
        <f t="shared" si="2"/>
        <v>Е</v>
      </c>
      <c r="G22" s="24" t="str">
        <f t="shared" si="3"/>
        <v>С</v>
      </c>
      <c r="H22" s="23">
        <v>760189</v>
      </c>
      <c r="I22" s="25">
        <v>7</v>
      </c>
      <c r="J22" s="23" t="s">
        <v>91</v>
      </c>
      <c r="K22" s="26" t="s">
        <v>26</v>
      </c>
      <c r="L22" s="27">
        <v>21</v>
      </c>
      <c r="M22" s="28">
        <f>IF(L22="-",0,IF(L22&gt;-20,20*L22/37))</f>
        <v>11.351351351351351</v>
      </c>
      <c r="N22" s="27">
        <v>8</v>
      </c>
      <c r="O22" s="28">
        <f>IF(N22="-",0,IF(N22&gt;-40,40*N22/10))</f>
        <v>32</v>
      </c>
      <c r="P22" s="27">
        <v>22.3</v>
      </c>
      <c r="Q22" s="28">
        <v>35.869999999999997</v>
      </c>
      <c r="R22" s="29">
        <f>M22+O22+Q22</f>
        <v>79.221351351351359</v>
      </c>
      <c r="S22" s="23">
        <v>100</v>
      </c>
      <c r="T22" s="30">
        <f>R22/S22</f>
        <v>0.79221351351351355</v>
      </c>
      <c r="U22" s="23" t="s">
        <v>1260</v>
      </c>
    </row>
    <row r="23" spans="1:21">
      <c r="A23" s="23">
        <v>18</v>
      </c>
      <c r="B23" s="65" t="s">
        <v>101</v>
      </c>
      <c r="C23" s="65" t="s">
        <v>102</v>
      </c>
      <c r="D23" s="65" t="s">
        <v>103</v>
      </c>
      <c r="E23" s="24" t="str">
        <f t="shared" si="1"/>
        <v>С</v>
      </c>
      <c r="F23" s="24" t="str">
        <f t="shared" si="2"/>
        <v>Ф</v>
      </c>
      <c r="G23" s="24" t="str">
        <f t="shared" si="3"/>
        <v>О</v>
      </c>
      <c r="H23" s="32">
        <v>760189</v>
      </c>
      <c r="I23" s="25">
        <v>8</v>
      </c>
      <c r="J23" s="26" t="s">
        <v>104</v>
      </c>
      <c r="K23" s="26" t="s">
        <v>26</v>
      </c>
      <c r="L23" s="27">
        <v>17</v>
      </c>
      <c r="M23" s="28">
        <f>IF(L23="-",0,IF(L23&gt;-20,20*L23/37))</f>
        <v>9.1891891891891895</v>
      </c>
      <c r="N23" s="27">
        <v>7.5</v>
      </c>
      <c r="O23" s="28">
        <f>IF(N23="-",0,IF(N23&gt;-40,40*N23/10))</f>
        <v>30</v>
      </c>
      <c r="P23" s="27">
        <v>20.6</v>
      </c>
      <c r="Q23" s="28">
        <v>38.83</v>
      </c>
      <c r="R23" s="29">
        <f>M23+O23+Q23</f>
        <v>78.019189189189191</v>
      </c>
      <c r="S23" s="23">
        <v>100</v>
      </c>
      <c r="T23" s="30">
        <f>R23/S23</f>
        <v>0.78019189189189186</v>
      </c>
      <c r="U23" s="23" t="s">
        <v>1260</v>
      </c>
    </row>
    <row r="24" spans="1:21">
      <c r="A24" s="23">
        <v>19</v>
      </c>
      <c r="B24" s="23" t="s">
        <v>84</v>
      </c>
      <c r="C24" s="23" t="s">
        <v>85</v>
      </c>
      <c r="D24" s="23" t="s">
        <v>57</v>
      </c>
      <c r="E24" s="24" t="str">
        <f t="shared" si="1"/>
        <v>Т</v>
      </c>
      <c r="F24" s="24" t="str">
        <f t="shared" si="2"/>
        <v>В</v>
      </c>
      <c r="G24" s="24" t="str">
        <f t="shared" si="3"/>
        <v>Д</v>
      </c>
      <c r="H24" s="23">
        <v>760189</v>
      </c>
      <c r="I24" s="25">
        <v>7</v>
      </c>
      <c r="J24" s="23" t="s">
        <v>86</v>
      </c>
      <c r="K24" s="26" t="s">
        <v>26</v>
      </c>
      <c r="L24" s="27">
        <v>11</v>
      </c>
      <c r="M24" s="28">
        <f>IF(L24="-",0,IF(L24&gt;-20,20*L24/37))</f>
        <v>5.9459459459459456</v>
      </c>
      <c r="N24" s="27">
        <v>8</v>
      </c>
      <c r="O24" s="28">
        <f>IF(N24="-",0,IF(N24&gt;-40,40*N24/10))</f>
        <v>32</v>
      </c>
      <c r="P24" s="27">
        <v>20</v>
      </c>
      <c r="Q24" s="28">
        <v>40</v>
      </c>
      <c r="R24" s="29">
        <f>M24+O24+Q24</f>
        <v>77.945945945945937</v>
      </c>
      <c r="S24" s="23">
        <v>100</v>
      </c>
      <c r="T24" s="30">
        <f>R24/S24</f>
        <v>0.77945945945945938</v>
      </c>
      <c r="U24" s="23" t="s">
        <v>1260</v>
      </c>
    </row>
    <row r="25" spans="1:21">
      <c r="A25" s="23">
        <v>20</v>
      </c>
      <c r="B25" s="23" t="s">
        <v>1082</v>
      </c>
      <c r="C25" s="50" t="s">
        <v>142</v>
      </c>
      <c r="D25" s="50" t="s">
        <v>53</v>
      </c>
      <c r="E25" s="24" t="str">
        <f t="shared" si="1"/>
        <v>Р</v>
      </c>
      <c r="F25" s="24" t="str">
        <f t="shared" si="2"/>
        <v>А</v>
      </c>
      <c r="G25" s="24" t="str">
        <f t="shared" si="3"/>
        <v>А</v>
      </c>
      <c r="H25" s="52" t="s">
        <v>1049</v>
      </c>
      <c r="I25" s="23">
        <v>8</v>
      </c>
      <c r="J25" s="23" t="s">
        <v>1083</v>
      </c>
      <c r="K25" s="26" t="s">
        <v>26</v>
      </c>
      <c r="L25" s="27">
        <v>22</v>
      </c>
      <c r="M25" s="51">
        <f>IF(L25="-",0,IF(L25&gt;-20,20*L25/57))</f>
        <v>7.7192982456140351</v>
      </c>
      <c r="N25" s="27">
        <v>7.5</v>
      </c>
      <c r="O25" s="28">
        <f>IF(N25="-",0,IF(N25&gt;-40,40*N25/10))</f>
        <v>30</v>
      </c>
      <c r="P25" s="27">
        <v>20</v>
      </c>
      <c r="Q25" s="28">
        <f>40*20/P25</f>
        <v>40</v>
      </c>
      <c r="R25" s="29">
        <f>SUM(M25,O25,Q25)</f>
        <v>77.719298245614027</v>
      </c>
      <c r="S25" s="23">
        <v>100</v>
      </c>
      <c r="T25" s="30">
        <f>R25/S25</f>
        <v>0.77719298245614032</v>
      </c>
      <c r="U25" s="23" t="s">
        <v>1260</v>
      </c>
    </row>
    <row r="26" spans="1:21">
      <c r="A26" s="23">
        <v>21</v>
      </c>
      <c r="B26" s="23" t="s">
        <v>366</v>
      </c>
      <c r="C26" s="23" t="s">
        <v>367</v>
      </c>
      <c r="D26" s="23" t="s">
        <v>295</v>
      </c>
      <c r="E26" s="24" t="str">
        <f t="shared" si="1"/>
        <v>М</v>
      </c>
      <c r="F26" s="24" t="str">
        <f t="shared" si="2"/>
        <v>С</v>
      </c>
      <c r="G26" s="24" t="str">
        <f t="shared" si="3"/>
        <v>И</v>
      </c>
      <c r="H26" s="32">
        <v>764202</v>
      </c>
      <c r="I26" s="25">
        <v>7</v>
      </c>
      <c r="J26" s="49" t="s">
        <v>368</v>
      </c>
      <c r="K26" s="26" t="s">
        <v>26</v>
      </c>
      <c r="L26" s="27">
        <v>16.5</v>
      </c>
      <c r="M26" s="28">
        <f>IF(L26="-",0,IF(L26&gt;-20,20*L26/37))</f>
        <v>8.9189189189189193</v>
      </c>
      <c r="N26" s="27">
        <v>7.2</v>
      </c>
      <c r="O26" s="28">
        <f>IF(N26="-",0,IF(N26&gt;-40,40*N26/10))</f>
        <v>28.8</v>
      </c>
      <c r="P26" s="27">
        <v>11.8</v>
      </c>
      <c r="Q26" s="28">
        <v>40</v>
      </c>
      <c r="R26" s="29">
        <f>M26+O26+Q26</f>
        <v>77.718918918918916</v>
      </c>
      <c r="S26" s="23">
        <v>100</v>
      </c>
      <c r="T26" s="30">
        <f>R26/S26</f>
        <v>0.77718918918918911</v>
      </c>
      <c r="U26" s="23" t="s">
        <v>1260</v>
      </c>
    </row>
    <row r="27" spans="1:21">
      <c r="A27" s="23">
        <v>22</v>
      </c>
      <c r="B27" s="23" t="s">
        <v>332</v>
      </c>
      <c r="C27" s="23" t="s">
        <v>333</v>
      </c>
      <c r="D27" s="23" t="s">
        <v>169</v>
      </c>
      <c r="E27" s="24" t="str">
        <f t="shared" si="1"/>
        <v>В</v>
      </c>
      <c r="F27" s="24" t="str">
        <f t="shared" si="2"/>
        <v>А</v>
      </c>
      <c r="G27" s="24" t="str">
        <f t="shared" si="3"/>
        <v>Д</v>
      </c>
      <c r="H27" s="23">
        <v>764202</v>
      </c>
      <c r="I27" s="25">
        <v>7</v>
      </c>
      <c r="J27" s="23" t="s">
        <v>371</v>
      </c>
      <c r="K27" s="26" t="s">
        <v>26</v>
      </c>
      <c r="L27" s="27">
        <v>17.25</v>
      </c>
      <c r="M27" s="28">
        <f>IF(L27="-",0,IF(L27&gt;-20,20*L27/37))</f>
        <v>9.3243243243243246</v>
      </c>
      <c r="N27" s="27">
        <v>8</v>
      </c>
      <c r="O27" s="28">
        <f>IF(N27="-",0,IF(N27&gt;-40,40*N27/10))</f>
        <v>32</v>
      </c>
      <c r="P27" s="91">
        <v>13</v>
      </c>
      <c r="Q27" s="28">
        <v>36.31</v>
      </c>
      <c r="R27" s="29">
        <f>M27+O27+Q27</f>
        <v>77.634324324324325</v>
      </c>
      <c r="S27" s="23">
        <v>100</v>
      </c>
      <c r="T27" s="30">
        <f>R27/S27</f>
        <v>0.77634324324324322</v>
      </c>
      <c r="U27" s="23" t="s">
        <v>1260</v>
      </c>
    </row>
    <row r="28" spans="1:21">
      <c r="A28" s="23">
        <v>23</v>
      </c>
      <c r="B28" s="23" t="s">
        <v>803</v>
      </c>
      <c r="C28" s="23" t="s">
        <v>738</v>
      </c>
      <c r="D28" s="23" t="s">
        <v>669</v>
      </c>
      <c r="E28" s="24" t="str">
        <f t="shared" si="1"/>
        <v>У</v>
      </c>
      <c r="F28" s="24" t="str">
        <f t="shared" si="2"/>
        <v>Р</v>
      </c>
      <c r="G28" s="24" t="str">
        <f t="shared" si="3"/>
        <v>М</v>
      </c>
      <c r="H28" s="23">
        <v>760184</v>
      </c>
      <c r="I28" s="25">
        <v>8</v>
      </c>
      <c r="J28" s="23" t="s">
        <v>804</v>
      </c>
      <c r="K28" s="26" t="s">
        <v>26</v>
      </c>
      <c r="L28" s="27">
        <v>17</v>
      </c>
      <c r="M28" s="28">
        <f>IF(L28="-",0,IF(L28&gt;-20,20*L28/37))</f>
        <v>9.1891891891891895</v>
      </c>
      <c r="N28" s="27">
        <v>8.8000000000000007</v>
      </c>
      <c r="O28" s="28">
        <f>IF(N28="-",0,IF(N28&gt;-40,40*N28/10))</f>
        <v>35.200000000000003</v>
      </c>
      <c r="P28" s="27">
        <v>41</v>
      </c>
      <c r="Q28" s="28">
        <v>33.17</v>
      </c>
      <c r="R28" s="29">
        <f>M28+O28+Q28</f>
        <v>77.559189189189198</v>
      </c>
      <c r="S28" s="23">
        <v>100</v>
      </c>
      <c r="T28" s="30">
        <f>R28/S28</f>
        <v>0.77559189189189193</v>
      </c>
      <c r="U28" s="23" t="s">
        <v>1260</v>
      </c>
    </row>
    <row r="29" spans="1:21">
      <c r="A29" s="23">
        <v>24</v>
      </c>
      <c r="B29" s="23" t="s">
        <v>358</v>
      </c>
      <c r="C29" s="23" t="s">
        <v>161</v>
      </c>
      <c r="D29" s="23" t="s">
        <v>359</v>
      </c>
      <c r="E29" s="24" t="str">
        <f t="shared" si="1"/>
        <v>Х</v>
      </c>
      <c r="F29" s="24" t="str">
        <f t="shared" si="2"/>
        <v>Н</v>
      </c>
      <c r="G29" s="24" t="str">
        <f t="shared" si="3"/>
        <v>В</v>
      </c>
      <c r="H29" s="26">
        <v>764202</v>
      </c>
      <c r="I29" s="25">
        <v>8</v>
      </c>
      <c r="J29" s="23" t="s">
        <v>360</v>
      </c>
      <c r="K29" s="26" t="s">
        <v>26</v>
      </c>
      <c r="L29" s="27">
        <v>17</v>
      </c>
      <c r="M29" s="28">
        <f>IF(L29="-",0,IF(L29&gt;-20,20*L29/37))</f>
        <v>9.1891891891891895</v>
      </c>
      <c r="N29" s="27">
        <v>8.1</v>
      </c>
      <c r="O29" s="28">
        <f>IF(N29="-",0,IF(N29&gt;-40,40*N29/10))</f>
        <v>32.4</v>
      </c>
      <c r="P29" s="27">
        <v>13.2</v>
      </c>
      <c r="Q29" s="28">
        <v>35.76</v>
      </c>
      <c r="R29" s="29">
        <f>M29+O29+Q29</f>
        <v>77.34918918918919</v>
      </c>
      <c r="S29" s="23">
        <v>100</v>
      </c>
      <c r="T29" s="30">
        <f>R29/S29</f>
        <v>0.77349189189189194</v>
      </c>
      <c r="U29" s="23" t="s">
        <v>1260</v>
      </c>
    </row>
    <row r="30" spans="1:21">
      <c r="A30" s="23">
        <v>25</v>
      </c>
      <c r="B30" s="23" t="s">
        <v>332</v>
      </c>
      <c r="C30" s="23" t="s">
        <v>333</v>
      </c>
      <c r="D30" s="23" t="s">
        <v>334</v>
      </c>
      <c r="E30" s="24" t="str">
        <f t="shared" si="1"/>
        <v>В</v>
      </c>
      <c r="F30" s="24" t="str">
        <f t="shared" si="2"/>
        <v>А</v>
      </c>
      <c r="G30" s="24" t="str">
        <f t="shared" si="3"/>
        <v>О</v>
      </c>
      <c r="H30" s="23">
        <v>764202</v>
      </c>
      <c r="I30" s="25">
        <v>7</v>
      </c>
      <c r="J30" s="23" t="s">
        <v>335</v>
      </c>
      <c r="K30" s="26" t="s">
        <v>26</v>
      </c>
      <c r="L30" s="27">
        <v>12.5</v>
      </c>
      <c r="M30" s="28">
        <f>IF(L30="-",0,IF(L30&gt;-20,20*L30/37))</f>
        <v>6.756756756756757</v>
      </c>
      <c r="N30" s="27">
        <v>8.4</v>
      </c>
      <c r="O30" s="28">
        <f>IF(N30="-",0,IF(N30&gt;-40,40*N30/10))</f>
        <v>33.6</v>
      </c>
      <c r="P30" s="27">
        <v>12.8</v>
      </c>
      <c r="Q30" s="28">
        <v>36.880000000000003</v>
      </c>
      <c r="R30" s="29">
        <f>M30+O30+Q30</f>
        <v>77.236756756756762</v>
      </c>
      <c r="S30" s="23">
        <v>100</v>
      </c>
      <c r="T30" s="30">
        <f>R30/S30</f>
        <v>0.77236756756756764</v>
      </c>
      <c r="U30" s="23" t="s">
        <v>1260</v>
      </c>
    </row>
    <row r="31" spans="1:21">
      <c r="A31" s="23">
        <v>26</v>
      </c>
      <c r="B31" s="50" t="s">
        <v>1235</v>
      </c>
      <c r="C31" s="50" t="s">
        <v>106</v>
      </c>
      <c r="D31" s="50" t="s">
        <v>497</v>
      </c>
      <c r="E31" s="24" t="str">
        <f t="shared" si="1"/>
        <v>И</v>
      </c>
      <c r="F31" s="24" t="str">
        <f t="shared" si="2"/>
        <v>А</v>
      </c>
      <c r="G31" s="24" t="str">
        <f t="shared" si="3"/>
        <v>Ю</v>
      </c>
      <c r="H31" s="23">
        <v>764206</v>
      </c>
      <c r="I31" s="25">
        <v>8</v>
      </c>
      <c r="J31" s="26" t="s">
        <v>1236</v>
      </c>
      <c r="K31" s="26" t="s">
        <v>26</v>
      </c>
      <c r="L31" s="28">
        <v>15</v>
      </c>
      <c r="M31" s="28">
        <f>IF(L31="-",0,IF(L31&gt;-20,20*L31/37))</f>
        <v>8.1081081081081088</v>
      </c>
      <c r="N31" s="28">
        <v>7</v>
      </c>
      <c r="O31" s="28">
        <f>IF(N31="-",0,IF(N31&gt;-40,40*N31/10))</f>
        <v>28</v>
      </c>
      <c r="P31" s="27">
        <v>18.2</v>
      </c>
      <c r="Q31" s="28">
        <v>40</v>
      </c>
      <c r="R31" s="29">
        <f>M31+O31+Q31</f>
        <v>76.108108108108112</v>
      </c>
      <c r="S31" s="23">
        <v>100</v>
      </c>
      <c r="T31" s="30">
        <f>R31/S31</f>
        <v>0.76108108108108108</v>
      </c>
      <c r="U31" s="23" t="s">
        <v>1260</v>
      </c>
    </row>
    <row r="32" spans="1:21" ht="16.2" thickBot="1">
      <c r="A32" s="23">
        <v>27</v>
      </c>
      <c r="B32" s="23" t="s">
        <v>342</v>
      </c>
      <c r="C32" s="23" t="s">
        <v>343</v>
      </c>
      <c r="D32" s="23" t="s">
        <v>344</v>
      </c>
      <c r="E32" s="24" t="str">
        <f t="shared" si="1"/>
        <v>С</v>
      </c>
      <c r="F32" s="24" t="str">
        <f t="shared" si="2"/>
        <v>М</v>
      </c>
      <c r="G32" s="24" t="str">
        <f t="shared" si="3"/>
        <v>М</v>
      </c>
      <c r="H32" s="23">
        <v>764202</v>
      </c>
      <c r="I32" s="25">
        <v>8</v>
      </c>
      <c r="J32" s="23" t="s">
        <v>345</v>
      </c>
      <c r="K32" s="26" t="s">
        <v>26</v>
      </c>
      <c r="L32" s="27">
        <v>20.25</v>
      </c>
      <c r="M32" s="28">
        <f>IF(L32="-",0,IF(L32&gt;-20,20*L32/37))</f>
        <v>10.945945945945946</v>
      </c>
      <c r="N32" s="27">
        <v>8</v>
      </c>
      <c r="O32" s="28">
        <f>IF(N32="-",0,IF(N32&gt;-40,40*N32/10))</f>
        <v>32</v>
      </c>
      <c r="P32" s="27">
        <v>14.9</v>
      </c>
      <c r="Q32" s="28">
        <v>31.68</v>
      </c>
      <c r="R32" s="29">
        <f>M32+O32+Q32</f>
        <v>74.625945945945944</v>
      </c>
      <c r="S32" s="23">
        <v>100</v>
      </c>
      <c r="T32" s="30">
        <f>R32/S32</f>
        <v>0.74625945945945948</v>
      </c>
      <c r="U32" s="23" t="s">
        <v>1260</v>
      </c>
    </row>
    <row r="33" spans="1:21" ht="16.2" thickBot="1">
      <c r="A33" s="2">
        <v>28</v>
      </c>
      <c r="B33" s="99" t="s">
        <v>642</v>
      </c>
      <c r="C33" s="101" t="s">
        <v>643</v>
      </c>
      <c r="D33" s="101" t="s">
        <v>644</v>
      </c>
      <c r="E33" s="24" t="str">
        <f t="shared" si="1"/>
        <v>Н</v>
      </c>
      <c r="F33" s="24" t="str">
        <f t="shared" si="2"/>
        <v>М</v>
      </c>
      <c r="G33" s="24" t="str">
        <f t="shared" si="3"/>
        <v>А</v>
      </c>
      <c r="H33" s="26">
        <v>760188</v>
      </c>
      <c r="I33" s="88">
        <v>8</v>
      </c>
      <c r="J33" s="78">
        <v>815</v>
      </c>
      <c r="K33" s="26" t="s">
        <v>26</v>
      </c>
      <c r="L33" s="27">
        <v>24</v>
      </c>
      <c r="M33" s="28">
        <f>IF(L33="-",0,IF(L33&gt;-20,20*L33/37))</f>
        <v>12.972972972972974</v>
      </c>
      <c r="N33" s="27">
        <v>9</v>
      </c>
      <c r="O33" s="28">
        <f>IF(N33="-",0,IF(N33&gt;-40,40*N33/10))</f>
        <v>36</v>
      </c>
      <c r="P33" s="27">
        <v>23.2</v>
      </c>
      <c r="Q33" s="28">
        <v>25.52</v>
      </c>
      <c r="R33" s="29">
        <f>M33+O33+Q33</f>
        <v>74.492972972972979</v>
      </c>
      <c r="S33" s="23">
        <v>100</v>
      </c>
      <c r="T33" s="30">
        <f>R33/S33</f>
        <v>0.74492972972972982</v>
      </c>
      <c r="U33" s="23" t="s">
        <v>1261</v>
      </c>
    </row>
    <row r="34" spans="1:21" ht="16.2" thickBot="1">
      <c r="A34" s="2">
        <v>29</v>
      </c>
      <c r="B34" s="72" t="s">
        <v>372</v>
      </c>
      <c r="C34" s="75" t="s">
        <v>161</v>
      </c>
      <c r="D34" s="75" t="s">
        <v>359</v>
      </c>
      <c r="E34" s="24" t="str">
        <f t="shared" si="1"/>
        <v>К</v>
      </c>
      <c r="F34" s="24" t="str">
        <f t="shared" si="2"/>
        <v>Н</v>
      </c>
      <c r="G34" s="24" t="str">
        <f t="shared" si="3"/>
        <v>В</v>
      </c>
      <c r="H34" s="23">
        <v>764202</v>
      </c>
      <c r="I34" s="76">
        <v>7</v>
      </c>
      <c r="J34" s="75" t="s">
        <v>373</v>
      </c>
      <c r="K34" s="26" t="s">
        <v>26</v>
      </c>
      <c r="L34" s="27">
        <v>17.25</v>
      </c>
      <c r="M34" s="28">
        <f>IF(L34="-",0,IF(L34&gt;-20,20*L34/37))</f>
        <v>9.3243243243243246</v>
      </c>
      <c r="N34" s="27">
        <v>7.9</v>
      </c>
      <c r="O34" s="28">
        <f>IF(N34="-",0,IF(N34&gt;-40,40*N34/10))</f>
        <v>31.6</v>
      </c>
      <c r="P34" s="27">
        <v>14.2</v>
      </c>
      <c r="Q34" s="28">
        <v>33.24</v>
      </c>
      <c r="R34" s="29">
        <f>M34+O34+Q34</f>
        <v>74.164324324324326</v>
      </c>
      <c r="S34" s="23">
        <v>100</v>
      </c>
      <c r="T34" s="30">
        <f>R34/S34</f>
        <v>0.74164324324324327</v>
      </c>
      <c r="U34" s="23" t="s">
        <v>1261</v>
      </c>
    </row>
    <row r="35" spans="1:21" ht="16.2" thickBot="1">
      <c r="A35" s="23">
        <v>30</v>
      </c>
      <c r="B35" s="80" t="s">
        <v>650</v>
      </c>
      <c r="C35" s="85" t="s">
        <v>651</v>
      </c>
      <c r="D35" s="85" t="s">
        <v>57</v>
      </c>
      <c r="E35" s="24" t="str">
        <f t="shared" si="1"/>
        <v>Т</v>
      </c>
      <c r="F35" s="24" t="str">
        <f t="shared" si="2"/>
        <v>Г</v>
      </c>
      <c r="G35" s="24" t="str">
        <f t="shared" si="3"/>
        <v>Д</v>
      </c>
      <c r="H35" s="26">
        <v>760188</v>
      </c>
      <c r="I35" s="76">
        <v>7</v>
      </c>
      <c r="J35" s="75">
        <v>702</v>
      </c>
      <c r="K35" s="26" t="s">
        <v>26</v>
      </c>
      <c r="L35" s="27">
        <v>18</v>
      </c>
      <c r="M35" s="28">
        <f>IF(L35="-",0,IF(L35&gt;-20,20*L35/37))</f>
        <v>9.7297297297297298</v>
      </c>
      <c r="N35" s="27">
        <v>8.4</v>
      </c>
      <c r="O35" s="28">
        <f>IF(N35="-",0,IF(N35&gt;-40,40*N35/10))</f>
        <v>33.6</v>
      </c>
      <c r="P35" s="27">
        <v>19.2</v>
      </c>
      <c r="Q35" s="28">
        <v>30.83</v>
      </c>
      <c r="R35" s="29">
        <f>M35+O35+Q35</f>
        <v>74.159729729729733</v>
      </c>
      <c r="S35" s="23">
        <v>100</v>
      </c>
      <c r="T35" s="30">
        <f>R35/S35</f>
        <v>0.74159729729729729</v>
      </c>
      <c r="U35" s="23" t="s">
        <v>1261</v>
      </c>
    </row>
    <row r="36" spans="1:21" ht="16.2" thickBot="1">
      <c r="A36" s="23">
        <v>31</v>
      </c>
      <c r="B36" s="72" t="s">
        <v>336</v>
      </c>
      <c r="C36" s="75" t="s">
        <v>184</v>
      </c>
      <c r="D36" s="75" t="s">
        <v>337</v>
      </c>
      <c r="E36" s="24" t="str">
        <f t="shared" si="1"/>
        <v>Н</v>
      </c>
      <c r="F36" s="24" t="str">
        <f t="shared" si="2"/>
        <v>А</v>
      </c>
      <c r="G36" s="24" t="str">
        <f t="shared" si="3"/>
        <v>К</v>
      </c>
      <c r="H36" s="23">
        <v>764202</v>
      </c>
      <c r="I36" s="76">
        <v>8</v>
      </c>
      <c r="J36" s="78" t="s">
        <v>338</v>
      </c>
      <c r="K36" s="26" t="s">
        <v>26</v>
      </c>
      <c r="L36" s="27">
        <v>19.25</v>
      </c>
      <c r="M36" s="28">
        <f>IF(L36="-",0,IF(L36&gt;-20,20*L36/37))</f>
        <v>10.405405405405405</v>
      </c>
      <c r="N36" s="27">
        <v>8.5</v>
      </c>
      <c r="O36" s="28">
        <f>IF(N36="-",0,IF(N36&gt;-40,40*N36/10))</f>
        <v>34</v>
      </c>
      <c r="P36" s="27">
        <v>16</v>
      </c>
      <c r="Q36" s="28">
        <v>29.5</v>
      </c>
      <c r="R36" s="29">
        <f>M36+O36+Q36</f>
        <v>73.905405405405403</v>
      </c>
      <c r="S36" s="23">
        <v>100</v>
      </c>
      <c r="T36" s="30">
        <f>R36/S36</f>
        <v>0.739054054054054</v>
      </c>
      <c r="U36" s="23" t="s">
        <v>1261</v>
      </c>
    </row>
    <row r="37" spans="1:21" ht="16.2" thickBot="1">
      <c r="A37" s="2">
        <v>32</v>
      </c>
      <c r="B37" s="72" t="s">
        <v>348</v>
      </c>
      <c r="C37" s="75" t="s">
        <v>349</v>
      </c>
      <c r="D37" s="75" t="s">
        <v>350</v>
      </c>
      <c r="E37" s="24" t="str">
        <f t="shared" si="1"/>
        <v>Г</v>
      </c>
      <c r="F37" s="24" t="str">
        <f t="shared" si="2"/>
        <v>Д</v>
      </c>
      <c r="G37" s="24" t="str">
        <f t="shared" si="3"/>
        <v>С</v>
      </c>
      <c r="H37" s="23">
        <v>764202</v>
      </c>
      <c r="I37" s="76">
        <v>8</v>
      </c>
      <c r="J37" s="75" t="s">
        <v>351</v>
      </c>
      <c r="K37" s="26" t="s">
        <v>26</v>
      </c>
      <c r="L37" s="27">
        <v>18.5</v>
      </c>
      <c r="M37" s="28">
        <f>IF(L37="-",0,IF(L37&gt;-20,20*L37/37))</f>
        <v>10</v>
      </c>
      <c r="N37" s="27">
        <v>8.1</v>
      </c>
      <c r="O37" s="28">
        <f>IF(N37="-",0,IF(N37&gt;-40,40*N37/10))</f>
        <v>32.4</v>
      </c>
      <c r="P37" s="27">
        <v>15</v>
      </c>
      <c r="Q37" s="28">
        <v>31.47</v>
      </c>
      <c r="R37" s="29">
        <f>M37+O37+Q37</f>
        <v>73.87</v>
      </c>
      <c r="S37" s="23">
        <v>100</v>
      </c>
      <c r="T37" s="30">
        <f>R37/S37</f>
        <v>0.73870000000000002</v>
      </c>
      <c r="U37" s="23" t="s">
        <v>1261</v>
      </c>
    </row>
    <row r="38" spans="1:21" ht="16.2" thickBot="1">
      <c r="A38" s="2">
        <v>33</v>
      </c>
      <c r="B38" s="72" t="s">
        <v>801</v>
      </c>
      <c r="C38" s="75" t="s">
        <v>93</v>
      </c>
      <c r="D38" s="75" t="s">
        <v>53</v>
      </c>
      <c r="E38" s="24" t="str">
        <f t="shared" si="1"/>
        <v>Б</v>
      </c>
      <c r="F38" s="24" t="str">
        <f t="shared" si="2"/>
        <v>М</v>
      </c>
      <c r="G38" s="24" t="str">
        <f t="shared" si="3"/>
        <v>А</v>
      </c>
      <c r="H38" s="26">
        <v>760184</v>
      </c>
      <c r="I38" s="76">
        <v>8</v>
      </c>
      <c r="J38" s="75" t="s">
        <v>802</v>
      </c>
      <c r="K38" s="26" t="s">
        <v>26</v>
      </c>
      <c r="L38" s="27">
        <v>14.25</v>
      </c>
      <c r="M38" s="28">
        <f>IF(L38="-",0,IF(L38&gt;-20,20*L38/37))</f>
        <v>7.7027027027027026</v>
      </c>
      <c r="N38" s="27">
        <v>6.5</v>
      </c>
      <c r="O38" s="28">
        <f>IF(N38="-",0,IF(N38&gt;-40,40*N38/10))</f>
        <v>26</v>
      </c>
      <c r="P38" s="27">
        <v>34</v>
      </c>
      <c r="Q38" s="28">
        <v>40</v>
      </c>
      <c r="R38" s="29">
        <f>M38+O38+Q38</f>
        <v>73.702702702702709</v>
      </c>
      <c r="S38" s="23">
        <v>100</v>
      </c>
      <c r="T38" s="30">
        <f>R38/S38</f>
        <v>0.73702702702702705</v>
      </c>
      <c r="U38" s="23" t="s">
        <v>1261</v>
      </c>
    </row>
    <row r="39" spans="1:21" ht="16.2" thickBot="1">
      <c r="A39" s="23">
        <v>34</v>
      </c>
      <c r="B39" s="72" t="s">
        <v>87</v>
      </c>
      <c r="C39" s="75" t="s">
        <v>88</v>
      </c>
      <c r="D39" s="75" t="s">
        <v>61</v>
      </c>
      <c r="E39" s="24" t="str">
        <f t="shared" si="1"/>
        <v>Ж</v>
      </c>
      <c r="F39" s="24" t="str">
        <f t="shared" si="2"/>
        <v>Д</v>
      </c>
      <c r="G39" s="24" t="str">
        <f t="shared" si="3"/>
        <v>С</v>
      </c>
      <c r="H39" s="23">
        <v>760189</v>
      </c>
      <c r="I39" s="76">
        <v>7</v>
      </c>
      <c r="J39" s="75" t="s">
        <v>89</v>
      </c>
      <c r="K39" s="26" t="s">
        <v>26</v>
      </c>
      <c r="L39" s="27">
        <v>12</v>
      </c>
      <c r="M39" s="28">
        <f>IF(L39="-",0,IF(L39&gt;-20,20*L39/37))</f>
        <v>6.4864864864864868</v>
      </c>
      <c r="N39" s="27">
        <v>7.5</v>
      </c>
      <c r="O39" s="28">
        <f>IF(N39="-",0,IF(N39&gt;-40,40*N39/10))</f>
        <v>30</v>
      </c>
      <c r="P39" s="27">
        <v>21.6</v>
      </c>
      <c r="Q39" s="28">
        <v>37.04</v>
      </c>
      <c r="R39" s="29">
        <f>M39+O39+Q39</f>
        <v>73.526486486486476</v>
      </c>
      <c r="S39" s="23">
        <v>100</v>
      </c>
      <c r="T39" s="30">
        <f>R39/S39</f>
        <v>0.73526486486486475</v>
      </c>
      <c r="U39" s="23" t="s">
        <v>1261</v>
      </c>
    </row>
    <row r="40" spans="1:21" ht="16.2" thickBot="1">
      <c r="A40" s="23">
        <v>35</v>
      </c>
      <c r="B40" s="72" t="s">
        <v>923</v>
      </c>
      <c r="C40" s="75" t="s">
        <v>924</v>
      </c>
      <c r="D40" s="75" t="s">
        <v>925</v>
      </c>
      <c r="E40" s="24" t="str">
        <f t="shared" si="1"/>
        <v>А</v>
      </c>
      <c r="F40" s="24" t="str">
        <f t="shared" si="2"/>
        <v>З</v>
      </c>
      <c r="G40" s="24" t="str">
        <f t="shared" si="3"/>
        <v>А</v>
      </c>
      <c r="H40" s="23">
        <v>760239</v>
      </c>
      <c r="I40" s="76">
        <v>8</v>
      </c>
      <c r="J40" s="75" t="s">
        <v>552</v>
      </c>
      <c r="K40" s="26" t="s">
        <v>26</v>
      </c>
      <c r="L40" s="27">
        <v>16</v>
      </c>
      <c r="M40" s="28">
        <f>IF(L40="-",0,IF(L40&gt;-20,20*L40/37))</f>
        <v>8.6486486486486491</v>
      </c>
      <c r="N40" s="27">
        <v>7.6</v>
      </c>
      <c r="O40" s="28">
        <f>IF(N40="-",0,IF(N40&gt;-40,40*N40/10))</f>
        <v>30.4</v>
      </c>
      <c r="P40" s="27">
        <v>12.5</v>
      </c>
      <c r="Q40" s="28">
        <v>34.24</v>
      </c>
      <c r="R40" s="29">
        <f>M40+O40+Q40</f>
        <v>73.28864864864866</v>
      </c>
      <c r="S40" s="23">
        <v>100</v>
      </c>
      <c r="T40" s="30">
        <f>R40/S40</f>
        <v>0.73288648648648658</v>
      </c>
      <c r="U40" s="23" t="s">
        <v>1261</v>
      </c>
    </row>
    <row r="41" spans="1:21" ht="16.2" thickBot="1">
      <c r="A41" s="2">
        <v>36</v>
      </c>
      <c r="B41" s="100" t="s">
        <v>1084</v>
      </c>
      <c r="C41" s="102" t="s">
        <v>539</v>
      </c>
      <c r="D41" s="102" t="s">
        <v>94</v>
      </c>
      <c r="E41" s="24" t="str">
        <f t="shared" si="1"/>
        <v>Б</v>
      </c>
      <c r="F41" s="24" t="str">
        <f t="shared" si="2"/>
        <v>В</v>
      </c>
      <c r="G41" s="24" t="str">
        <f t="shared" si="3"/>
        <v>А</v>
      </c>
      <c r="H41" s="26" t="s">
        <v>1049</v>
      </c>
      <c r="I41" s="72">
        <v>8</v>
      </c>
      <c r="J41" s="103" t="s">
        <v>1085</v>
      </c>
      <c r="K41" s="26" t="s">
        <v>26</v>
      </c>
      <c r="L41" s="27">
        <v>20</v>
      </c>
      <c r="M41" s="51">
        <f>IF(L41="-",0,IF(L41&gt;-20,20*L41/57))</f>
        <v>7.0175438596491224</v>
      </c>
      <c r="N41" s="27">
        <v>7</v>
      </c>
      <c r="O41" s="28">
        <f>IF(N41="-",0,IF(N41&gt;-40,40*N41/10))</f>
        <v>28</v>
      </c>
      <c r="P41" s="27">
        <v>21</v>
      </c>
      <c r="Q41" s="28">
        <v>38.090000000000003</v>
      </c>
      <c r="R41" s="29">
        <f>SUM(M41,O41,Q41)</f>
        <v>73.107543859649127</v>
      </c>
      <c r="S41" s="23">
        <v>100</v>
      </c>
      <c r="T41" s="30">
        <f>R41/S41</f>
        <v>0.73107543859649127</v>
      </c>
      <c r="U41" s="23" t="s">
        <v>1261</v>
      </c>
    </row>
    <row r="42" spans="1:21" ht="16.2" thickBot="1">
      <c r="A42" s="2">
        <v>37</v>
      </c>
      <c r="B42" s="65" t="s">
        <v>280</v>
      </c>
      <c r="C42" s="65" t="s">
        <v>355</v>
      </c>
      <c r="D42" s="65" t="s">
        <v>356</v>
      </c>
      <c r="E42" s="24" t="str">
        <f t="shared" si="1"/>
        <v>П</v>
      </c>
      <c r="F42" s="24" t="str">
        <f t="shared" si="2"/>
        <v>М</v>
      </c>
      <c r="G42" s="24" t="str">
        <f t="shared" si="3"/>
        <v>Е</v>
      </c>
      <c r="H42" s="32">
        <v>764202</v>
      </c>
      <c r="I42" s="76">
        <v>7</v>
      </c>
      <c r="J42" s="26" t="s">
        <v>357</v>
      </c>
      <c r="K42" s="26" t="s">
        <v>26</v>
      </c>
      <c r="L42" s="27">
        <v>16.25</v>
      </c>
      <c r="M42" s="28">
        <f>IF(L42="-",0,IF(L42&gt;-20,20*L42/37))</f>
        <v>8.7837837837837842</v>
      </c>
      <c r="N42" s="27">
        <v>7</v>
      </c>
      <c r="O42" s="28">
        <f>IF(N42="-",0,IF(N42&gt;-40,40*N42/10))</f>
        <v>28</v>
      </c>
      <c r="P42" s="27">
        <v>13.2</v>
      </c>
      <c r="Q42" s="28">
        <v>35.76</v>
      </c>
      <c r="R42" s="29">
        <f>M42+O42+Q42</f>
        <v>72.54378378378378</v>
      </c>
      <c r="S42" s="23">
        <v>100</v>
      </c>
      <c r="T42" s="30">
        <f>R42/S42</f>
        <v>0.72543783783783777</v>
      </c>
      <c r="U42" s="23" t="s">
        <v>1261</v>
      </c>
    </row>
    <row r="43" spans="1:21">
      <c r="A43" s="23">
        <v>38</v>
      </c>
      <c r="B43" s="23" t="s">
        <v>98</v>
      </c>
      <c r="C43" s="23" t="s">
        <v>60</v>
      </c>
      <c r="D43" s="23" t="s">
        <v>99</v>
      </c>
      <c r="E43" s="24" t="str">
        <f t="shared" si="1"/>
        <v>Ч</v>
      </c>
      <c r="F43" s="24" t="str">
        <f t="shared" si="2"/>
        <v>Д</v>
      </c>
      <c r="G43" s="24" t="str">
        <f t="shared" si="3"/>
        <v>П</v>
      </c>
      <c r="H43" s="23">
        <v>760189</v>
      </c>
      <c r="I43" s="25">
        <v>8</v>
      </c>
      <c r="J43" s="23" t="s">
        <v>100</v>
      </c>
      <c r="K43" s="26" t="s">
        <v>26</v>
      </c>
      <c r="L43" s="27">
        <v>15</v>
      </c>
      <c r="M43" s="28">
        <f>IF(L43="-",0,IF(L43&gt;-20,20*L43/37))</f>
        <v>8.1081081081081088</v>
      </c>
      <c r="N43" s="27">
        <v>7.5</v>
      </c>
      <c r="O43" s="28">
        <f>IF(N43="-",0,IF(N43&gt;-40,40*N43/10))</f>
        <v>30</v>
      </c>
      <c r="P43" s="27">
        <v>23.6</v>
      </c>
      <c r="Q43" s="28">
        <v>33.9</v>
      </c>
      <c r="R43" s="29">
        <f>M43+O43+Q43</f>
        <v>72.008108108108104</v>
      </c>
      <c r="S43" s="23">
        <v>100</v>
      </c>
      <c r="T43" s="30">
        <f>R43/S43</f>
        <v>0.72008108108108104</v>
      </c>
      <c r="U43" s="23" t="s">
        <v>1261</v>
      </c>
    </row>
    <row r="44" spans="1:21">
      <c r="A44" s="23">
        <v>39</v>
      </c>
      <c r="B44" s="37" t="s">
        <v>641</v>
      </c>
      <c r="C44" s="37" t="s">
        <v>172</v>
      </c>
      <c r="D44" s="37" t="s">
        <v>536</v>
      </c>
      <c r="E44" s="24" t="str">
        <f t="shared" si="1"/>
        <v>К</v>
      </c>
      <c r="F44" s="24" t="str">
        <f t="shared" si="2"/>
        <v>Т</v>
      </c>
      <c r="G44" s="24" t="str">
        <f t="shared" si="3"/>
        <v>В</v>
      </c>
      <c r="H44" s="26">
        <v>760188</v>
      </c>
      <c r="I44" s="25">
        <v>8</v>
      </c>
      <c r="J44" s="23">
        <v>810</v>
      </c>
      <c r="K44" s="26" t="s">
        <v>26</v>
      </c>
      <c r="L44" s="27">
        <v>18</v>
      </c>
      <c r="M44" s="28">
        <f>IF(L44="-",0,IF(L44&gt;-20,20*L44/37))</f>
        <v>9.7297297297297298</v>
      </c>
      <c r="N44" s="27">
        <v>8.6</v>
      </c>
      <c r="O44" s="28">
        <f>IF(N44="-",0,IF(N44&gt;-40,40*N44/10))</f>
        <v>34.4</v>
      </c>
      <c r="P44" s="27">
        <v>21.6</v>
      </c>
      <c r="Q44" s="28">
        <v>27.41</v>
      </c>
      <c r="R44" s="29">
        <f>M44+O44+Q44</f>
        <v>71.539729729729729</v>
      </c>
      <c r="S44" s="23">
        <v>100</v>
      </c>
      <c r="T44" s="30">
        <f>R44/S44</f>
        <v>0.71539729729729729</v>
      </c>
      <c r="U44" s="23" t="s">
        <v>1261</v>
      </c>
    </row>
    <row r="45" spans="1:21">
      <c r="A45" s="2">
        <v>40</v>
      </c>
      <c r="B45" s="23" t="s">
        <v>1244</v>
      </c>
      <c r="C45" s="23" t="s">
        <v>106</v>
      </c>
      <c r="D45" s="23" t="s">
        <v>588</v>
      </c>
      <c r="E45" s="24" t="str">
        <f t="shared" si="1"/>
        <v>Ф</v>
      </c>
      <c r="F45" s="24" t="str">
        <f t="shared" si="2"/>
        <v>А</v>
      </c>
      <c r="G45" s="24" t="str">
        <f t="shared" si="3"/>
        <v>И</v>
      </c>
      <c r="H45" s="23">
        <v>764206</v>
      </c>
      <c r="I45" s="25">
        <v>7</v>
      </c>
      <c r="J45" s="23" t="s">
        <v>1245</v>
      </c>
      <c r="K45" s="26" t="s">
        <v>26</v>
      </c>
      <c r="L45" s="28">
        <v>16</v>
      </c>
      <c r="M45" s="28">
        <f>IF(L45="-",0,IF(L45&gt;-20,20*L45/37))</f>
        <v>8.6486486486486491</v>
      </c>
      <c r="N45" s="28">
        <v>6.5</v>
      </c>
      <c r="O45" s="28">
        <f>IF(N45="-",0,IF(N45&gt;-40,40*N45/10))</f>
        <v>26</v>
      </c>
      <c r="P45" s="27">
        <v>19.8</v>
      </c>
      <c r="Q45" s="28">
        <v>36.770000000000003</v>
      </c>
      <c r="R45" s="29">
        <f>M45+O45+Q45</f>
        <v>71.418648648648656</v>
      </c>
      <c r="S45" s="23">
        <v>100</v>
      </c>
      <c r="T45" s="30">
        <f>R45/S45</f>
        <v>0.71418648648648653</v>
      </c>
      <c r="U45" s="23" t="s">
        <v>1261</v>
      </c>
    </row>
    <row r="46" spans="1:21">
      <c r="A46" s="2">
        <v>41</v>
      </c>
      <c r="B46" s="23" t="s">
        <v>1011</v>
      </c>
      <c r="C46" s="23" t="s">
        <v>93</v>
      </c>
      <c r="D46" s="23" t="s">
        <v>53</v>
      </c>
      <c r="E46" s="24" t="str">
        <f t="shared" si="1"/>
        <v>Г</v>
      </c>
      <c r="F46" s="24" t="str">
        <f t="shared" si="2"/>
        <v>М</v>
      </c>
      <c r="G46" s="24" t="str">
        <f t="shared" si="3"/>
        <v>А</v>
      </c>
      <c r="H46" s="23">
        <v>763212</v>
      </c>
      <c r="I46" s="25">
        <v>8</v>
      </c>
      <c r="J46" s="23" t="s">
        <v>1012</v>
      </c>
      <c r="K46" s="26" t="s">
        <v>26</v>
      </c>
      <c r="L46" s="27">
        <v>13</v>
      </c>
      <c r="M46" s="28">
        <f>IF(L46="-",0,IF(L46&gt;-20,20*L46/37))</f>
        <v>7.0270270270270272</v>
      </c>
      <c r="N46" s="27">
        <v>7</v>
      </c>
      <c r="O46" s="28">
        <f>IF(N46="-",0,IF(N46&gt;-40,40*N46/10))</f>
        <v>28</v>
      </c>
      <c r="P46" s="27">
        <v>32</v>
      </c>
      <c r="Q46" s="28">
        <v>36.25</v>
      </c>
      <c r="R46" s="29">
        <f>M46+O46+Q46</f>
        <v>71.277027027027032</v>
      </c>
      <c r="S46" s="23">
        <v>100</v>
      </c>
      <c r="T46" s="30">
        <f>R46/S46</f>
        <v>0.71277027027027029</v>
      </c>
      <c r="U46" s="23" t="s">
        <v>1261</v>
      </c>
    </row>
    <row r="47" spans="1:21">
      <c r="A47" s="23">
        <v>42</v>
      </c>
      <c r="B47" s="23" t="s">
        <v>405</v>
      </c>
      <c r="C47" s="23" t="s">
        <v>427</v>
      </c>
      <c r="D47" s="23" t="s">
        <v>406</v>
      </c>
      <c r="E47" s="24" t="str">
        <f t="shared" si="1"/>
        <v>Г</v>
      </c>
      <c r="F47" s="24" t="str">
        <f t="shared" si="2"/>
        <v>В</v>
      </c>
      <c r="G47" s="24" t="str">
        <f t="shared" si="3"/>
        <v>В</v>
      </c>
      <c r="H47" s="23">
        <v>764203</v>
      </c>
      <c r="I47" s="25">
        <v>7</v>
      </c>
      <c r="J47" s="23" t="s">
        <v>423</v>
      </c>
      <c r="K47" s="26" t="s">
        <v>26</v>
      </c>
      <c r="L47" s="27">
        <v>16.649999999999999</v>
      </c>
      <c r="M47" s="28">
        <f>IF(L47="-",0,IF(L47&gt;-20,20*L47/37))</f>
        <v>9</v>
      </c>
      <c r="N47" s="27">
        <v>5.3</v>
      </c>
      <c r="O47" s="28">
        <f>IF(N47="-",0,IF(N47&gt;-40,40*N47/10))</f>
        <v>21.2</v>
      </c>
      <c r="P47" s="27">
        <v>17.79</v>
      </c>
      <c r="Q47" s="28">
        <f>IF(P47="-",0,IF(P47&gt;-40,40*P$31/P47))</f>
        <v>40.921866216975829</v>
      </c>
      <c r="R47" s="29">
        <f>M47+O47+Q47</f>
        <v>71.121866216975832</v>
      </c>
      <c r="S47" s="23">
        <v>100</v>
      </c>
      <c r="T47" s="30">
        <f>R47/S47</f>
        <v>0.71121866216975826</v>
      </c>
      <c r="U47" s="23" t="s">
        <v>1261</v>
      </c>
    </row>
    <row r="48" spans="1:21">
      <c r="A48" s="23">
        <v>43</v>
      </c>
      <c r="B48" s="71" t="s">
        <v>493</v>
      </c>
      <c r="C48" s="71" t="s">
        <v>478</v>
      </c>
      <c r="D48" s="71" t="s">
        <v>536</v>
      </c>
      <c r="E48" s="24" t="str">
        <f t="shared" si="1"/>
        <v>З</v>
      </c>
      <c r="F48" s="24" t="str">
        <f t="shared" si="2"/>
        <v>Н</v>
      </c>
      <c r="G48" s="24" t="str">
        <f t="shared" si="3"/>
        <v>В</v>
      </c>
      <c r="H48" s="37">
        <v>764204</v>
      </c>
      <c r="I48" s="71">
        <v>7</v>
      </c>
      <c r="J48" s="71" t="s">
        <v>325</v>
      </c>
      <c r="K48" s="26" t="s">
        <v>26</v>
      </c>
      <c r="L48" s="27">
        <v>9</v>
      </c>
      <c r="M48" s="28">
        <f>IF(L48="-",0,IF(L48&gt;-20,20*L48/37))</f>
        <v>4.8648648648648649</v>
      </c>
      <c r="N48" s="27">
        <v>7.8</v>
      </c>
      <c r="O48" s="28">
        <f>IF(N48="-",0,IF(N48&gt;-40,40*N48/10))</f>
        <v>31.2</v>
      </c>
      <c r="P48" s="27">
        <v>17.27</v>
      </c>
      <c r="Q48" s="28">
        <v>34</v>
      </c>
      <c r="R48" s="29">
        <f>M48+O48+Q48</f>
        <v>70.064864864864859</v>
      </c>
      <c r="S48" s="23">
        <v>100</v>
      </c>
      <c r="T48" s="30">
        <f>R48/S48</f>
        <v>0.70064864864864862</v>
      </c>
      <c r="U48" s="23" t="s">
        <v>1261</v>
      </c>
    </row>
    <row r="49" spans="1:21">
      <c r="A49" s="2">
        <v>44</v>
      </c>
      <c r="B49" s="65" t="s">
        <v>593</v>
      </c>
      <c r="C49" s="65" t="s">
        <v>799</v>
      </c>
      <c r="D49" s="65" t="s">
        <v>65</v>
      </c>
      <c r="E49" s="24" t="str">
        <f t="shared" si="1"/>
        <v>Ф</v>
      </c>
      <c r="F49" s="24" t="str">
        <f t="shared" si="2"/>
        <v>С</v>
      </c>
      <c r="G49" s="24" t="str">
        <f t="shared" si="3"/>
        <v>Д</v>
      </c>
      <c r="H49" s="32">
        <v>760184</v>
      </c>
      <c r="I49" s="25">
        <v>8</v>
      </c>
      <c r="J49" s="26" t="s">
        <v>800</v>
      </c>
      <c r="K49" s="26" t="s">
        <v>26</v>
      </c>
      <c r="L49" s="27">
        <v>16.25</v>
      </c>
      <c r="M49" s="28">
        <f>IF(L49="-",0,IF(L49&gt;-20,20*L49/37))</f>
        <v>8.7837837837837842</v>
      </c>
      <c r="N49" s="27">
        <v>6.6</v>
      </c>
      <c r="O49" s="28">
        <f>IF(N49="-",0,IF(N49&gt;-40,40*N49/10))</f>
        <v>26.4</v>
      </c>
      <c r="P49" s="27">
        <v>39</v>
      </c>
      <c r="Q49" s="28">
        <v>34.869999999999997</v>
      </c>
      <c r="R49" s="29">
        <f>M49+O49+Q49</f>
        <v>70.053783783783786</v>
      </c>
      <c r="S49" s="23">
        <v>100</v>
      </c>
      <c r="T49" s="30">
        <f>R49/S49</f>
        <v>0.70053783783783785</v>
      </c>
      <c r="U49" s="23" t="s">
        <v>1261</v>
      </c>
    </row>
    <row r="50" spans="1:21">
      <c r="A50" s="2">
        <v>45</v>
      </c>
      <c r="B50" s="23" t="s">
        <v>346</v>
      </c>
      <c r="C50" s="23" t="s">
        <v>301</v>
      </c>
      <c r="D50" s="23" t="s">
        <v>344</v>
      </c>
      <c r="E50" s="24" t="str">
        <f t="shared" si="1"/>
        <v>К</v>
      </c>
      <c r="F50" s="24" t="str">
        <f t="shared" si="2"/>
        <v>А</v>
      </c>
      <c r="G50" s="24" t="str">
        <f t="shared" si="3"/>
        <v>М</v>
      </c>
      <c r="H50" s="26">
        <v>764202</v>
      </c>
      <c r="I50" s="25">
        <v>8</v>
      </c>
      <c r="J50" s="49" t="s">
        <v>347</v>
      </c>
      <c r="K50" s="26" t="s">
        <v>26</v>
      </c>
      <c r="L50" s="27">
        <v>20.25</v>
      </c>
      <c r="M50" s="28">
        <f>IF(L50="-",0,IF(L50&gt;-20,20*L50/37))</f>
        <v>10.945945945945946</v>
      </c>
      <c r="N50" s="27">
        <v>7.4</v>
      </c>
      <c r="O50" s="28">
        <f>IF(N50="-",0,IF(N50&gt;-40,40*N50/10))</f>
        <v>29.6</v>
      </c>
      <c r="P50" s="27">
        <v>16</v>
      </c>
      <c r="Q50" s="28">
        <v>29.5</v>
      </c>
      <c r="R50" s="29">
        <f>M50+O50+Q50</f>
        <v>70.045945945945945</v>
      </c>
      <c r="S50" s="23">
        <v>100</v>
      </c>
      <c r="T50" s="30">
        <f>R50/S50</f>
        <v>0.70045945945945942</v>
      </c>
      <c r="U50" s="23" t="s">
        <v>1261</v>
      </c>
    </row>
    <row r="51" spans="1:21">
      <c r="A51" s="23">
        <v>46</v>
      </c>
      <c r="B51" s="71" t="s">
        <v>549</v>
      </c>
      <c r="C51" s="71" t="s">
        <v>64</v>
      </c>
      <c r="D51" s="71" t="s">
        <v>61</v>
      </c>
      <c r="E51" s="24" t="str">
        <f t="shared" si="1"/>
        <v>П</v>
      </c>
      <c r="F51" s="24" t="str">
        <f t="shared" si="2"/>
        <v>Е</v>
      </c>
      <c r="G51" s="24" t="str">
        <f t="shared" si="3"/>
        <v>С</v>
      </c>
      <c r="H51" s="37">
        <v>764204</v>
      </c>
      <c r="I51" s="71">
        <v>8</v>
      </c>
      <c r="J51" s="71" t="s">
        <v>550</v>
      </c>
      <c r="K51" s="26" t="s">
        <v>26</v>
      </c>
      <c r="L51" s="27">
        <v>11</v>
      </c>
      <c r="M51" s="28">
        <f>IF(L51="-",0,IF(L51&gt;-20,20*L51/37))</f>
        <v>5.9459459459459456</v>
      </c>
      <c r="N51" s="27">
        <v>6</v>
      </c>
      <c r="O51" s="28">
        <f>IF(N51="-",0,IF(N51&gt;-40,40*N51/10))</f>
        <v>24</v>
      </c>
      <c r="P51" s="27">
        <v>14.68</v>
      </c>
      <c r="Q51" s="28">
        <v>40</v>
      </c>
      <c r="R51" s="29">
        <f>M51+O51+Q51</f>
        <v>69.945945945945937</v>
      </c>
      <c r="S51" s="23">
        <v>100</v>
      </c>
      <c r="T51" s="30">
        <f>R51/S51</f>
        <v>0.69945945945945942</v>
      </c>
      <c r="U51" s="23" t="s">
        <v>1261</v>
      </c>
    </row>
    <row r="52" spans="1:21">
      <c r="A52" s="23">
        <v>47</v>
      </c>
      <c r="B52" s="23" t="s">
        <v>1229</v>
      </c>
      <c r="C52" s="23" t="s">
        <v>826</v>
      </c>
      <c r="D52" s="23" t="s">
        <v>61</v>
      </c>
      <c r="E52" s="24" t="str">
        <f t="shared" si="1"/>
        <v>Е</v>
      </c>
      <c r="F52" s="24" t="str">
        <f t="shared" si="2"/>
        <v>М</v>
      </c>
      <c r="G52" s="24" t="str">
        <f t="shared" si="3"/>
        <v>С</v>
      </c>
      <c r="H52" s="23">
        <v>764206</v>
      </c>
      <c r="I52" s="25">
        <v>8</v>
      </c>
      <c r="J52" s="23" t="s">
        <v>1230</v>
      </c>
      <c r="K52" s="26" t="s">
        <v>26</v>
      </c>
      <c r="L52" s="28">
        <v>20</v>
      </c>
      <c r="M52" s="28">
        <f>IF(L52="-",0,IF(L52&gt;-20,20*L52/37))</f>
        <v>10.810810810810811</v>
      </c>
      <c r="N52" s="28">
        <v>6.5</v>
      </c>
      <c r="O52" s="28">
        <f>IF(N52="-",0,IF(N52&gt;-40,40*N52/10))</f>
        <v>26</v>
      </c>
      <c r="P52" s="27">
        <v>22</v>
      </c>
      <c r="Q52" s="28">
        <v>33.090000000000003</v>
      </c>
      <c r="R52" s="29">
        <f>M52+O52+Q52</f>
        <v>69.90081081081081</v>
      </c>
      <c r="S52" s="23">
        <v>100</v>
      </c>
      <c r="T52" s="30">
        <f>R52/S52</f>
        <v>0.69900810810810809</v>
      </c>
      <c r="U52" s="23" t="s">
        <v>1261</v>
      </c>
    </row>
    <row r="53" spans="1:21">
      <c r="A53" s="2">
        <v>48</v>
      </c>
      <c r="B53" s="23" t="s">
        <v>797</v>
      </c>
      <c r="C53" s="23" t="s">
        <v>142</v>
      </c>
      <c r="D53" s="23" t="s">
        <v>536</v>
      </c>
      <c r="E53" s="24" t="str">
        <f t="shared" si="1"/>
        <v>З</v>
      </c>
      <c r="F53" s="24" t="str">
        <f t="shared" si="2"/>
        <v>А</v>
      </c>
      <c r="G53" s="24" t="str">
        <f t="shared" si="3"/>
        <v>В</v>
      </c>
      <c r="H53" s="23">
        <v>760184</v>
      </c>
      <c r="I53" s="25">
        <v>7</v>
      </c>
      <c r="J53" s="23" t="s">
        <v>798</v>
      </c>
      <c r="K53" s="26" t="s">
        <v>26</v>
      </c>
      <c r="L53" s="27">
        <v>17.25</v>
      </c>
      <c r="M53" s="28">
        <f>IF(L53="-",0,IF(L53&gt;-20,20*L53/37))</f>
        <v>9.3243243243243246</v>
      </c>
      <c r="N53" s="27">
        <v>7.3</v>
      </c>
      <c r="O53" s="28">
        <f>IF(N53="-",0,IF(N53&gt;-40,40*N53/10))</f>
        <v>29.2</v>
      </c>
      <c r="P53" s="27">
        <v>44</v>
      </c>
      <c r="Q53" s="28">
        <v>30.91</v>
      </c>
      <c r="R53" s="29">
        <f>M53+O53+Q53</f>
        <v>69.434324324324322</v>
      </c>
      <c r="S53" s="23">
        <v>100</v>
      </c>
      <c r="T53" s="30">
        <f>R53/S53</f>
        <v>0.69434324324324326</v>
      </c>
      <c r="U53" s="23" t="s">
        <v>1261</v>
      </c>
    </row>
    <row r="54" spans="1:21">
      <c r="A54" s="2">
        <v>49</v>
      </c>
      <c r="B54" s="23" t="s">
        <v>174</v>
      </c>
      <c r="C54" s="23" t="s">
        <v>465</v>
      </c>
      <c r="D54" s="23" t="s">
        <v>475</v>
      </c>
      <c r="E54" s="24" t="str">
        <f t="shared" si="1"/>
        <v>В</v>
      </c>
      <c r="F54" s="24" t="str">
        <f t="shared" si="2"/>
        <v>И</v>
      </c>
      <c r="G54" s="24" t="str">
        <f t="shared" si="3"/>
        <v>В</v>
      </c>
      <c r="H54" s="23">
        <v>760184</v>
      </c>
      <c r="I54" s="25">
        <v>7</v>
      </c>
      <c r="J54" s="23" t="s">
        <v>786</v>
      </c>
      <c r="K54" s="26" t="s">
        <v>26</v>
      </c>
      <c r="L54" s="27">
        <v>23.25</v>
      </c>
      <c r="M54" s="28">
        <f>IF(L54="-",0,IF(L54&gt;-20,20*L54/37))</f>
        <v>12.567567567567568</v>
      </c>
      <c r="N54" s="27">
        <v>7.1</v>
      </c>
      <c r="O54" s="28">
        <f>IF(N54="-",0,IF(N54&gt;-40,40*N54/10))</f>
        <v>28.4</v>
      </c>
      <c r="P54" s="27">
        <v>48</v>
      </c>
      <c r="Q54" s="28">
        <v>28.33</v>
      </c>
      <c r="R54" s="29">
        <f>M54+O54+Q54</f>
        <v>69.297567567567569</v>
      </c>
      <c r="S54" s="23">
        <v>100</v>
      </c>
      <c r="T54" s="30">
        <f>R54/S54</f>
        <v>0.69297567567567564</v>
      </c>
      <c r="U54" s="23" t="s">
        <v>1261</v>
      </c>
    </row>
    <row r="55" spans="1:21">
      <c r="A55" s="23">
        <v>50</v>
      </c>
      <c r="B55" s="23" t="s">
        <v>81</v>
      </c>
      <c r="C55" s="23" t="s">
        <v>82</v>
      </c>
      <c r="D55" s="23" t="s">
        <v>53</v>
      </c>
      <c r="E55" s="24" t="str">
        <f t="shared" si="1"/>
        <v>Н</v>
      </c>
      <c r="F55" s="24" t="str">
        <f t="shared" si="2"/>
        <v>К</v>
      </c>
      <c r="G55" s="24" t="str">
        <f t="shared" si="3"/>
        <v>А</v>
      </c>
      <c r="H55" s="23">
        <v>760189</v>
      </c>
      <c r="I55" s="25">
        <v>7</v>
      </c>
      <c r="J55" s="23" t="s">
        <v>83</v>
      </c>
      <c r="K55" s="26" t="s">
        <v>26</v>
      </c>
      <c r="L55" s="27">
        <v>9</v>
      </c>
      <c r="M55" s="28">
        <f>IF(L55="-",0,IF(L55&gt;-20,20*L55/37))</f>
        <v>4.8648648648648649</v>
      </c>
      <c r="N55" s="27">
        <v>7.5</v>
      </c>
      <c r="O55" s="28">
        <f>IF(N55="-",0,IF(N55&gt;-40,40*N55/10))</f>
        <v>30</v>
      </c>
      <c r="P55" s="27">
        <v>23.4</v>
      </c>
      <c r="Q55" s="28">
        <v>34.19</v>
      </c>
      <c r="R55" s="29">
        <f>M55+O55+Q55</f>
        <v>69.054864864864868</v>
      </c>
      <c r="S55" s="23">
        <v>100</v>
      </c>
      <c r="T55" s="30">
        <f>R55/S55</f>
        <v>0.69054864864864873</v>
      </c>
      <c r="U55" s="23" t="s">
        <v>1261</v>
      </c>
    </row>
    <row r="56" spans="1:21">
      <c r="A56" s="23">
        <v>51</v>
      </c>
      <c r="B56" s="23" t="s">
        <v>1237</v>
      </c>
      <c r="C56" s="23" t="s">
        <v>1238</v>
      </c>
      <c r="D56" s="23" t="s">
        <v>1239</v>
      </c>
      <c r="E56" s="24" t="str">
        <f t="shared" si="1"/>
        <v>Д</v>
      </c>
      <c r="F56" s="24" t="str">
        <f t="shared" si="2"/>
        <v>Ш</v>
      </c>
      <c r="G56" s="24" t="str">
        <f t="shared" si="3"/>
        <v>Ф</v>
      </c>
      <c r="H56" s="23">
        <v>764206</v>
      </c>
      <c r="I56" s="25">
        <v>7</v>
      </c>
      <c r="J56" s="23" t="s">
        <v>1240</v>
      </c>
      <c r="K56" s="26" t="s">
        <v>26</v>
      </c>
      <c r="L56" s="28">
        <v>12</v>
      </c>
      <c r="M56" s="28">
        <f>IF(L56="-",0,IF(L56&gt;-20,20*L56/37))</f>
        <v>6.4864864864864868</v>
      </c>
      <c r="N56" s="28">
        <v>7</v>
      </c>
      <c r="O56" s="28">
        <f>IF(N56="-",0,IF(N56&gt;-40,40*N56/10))</f>
        <v>28</v>
      </c>
      <c r="P56" s="27">
        <v>21.1</v>
      </c>
      <c r="Q56" s="28">
        <v>34.5</v>
      </c>
      <c r="R56" s="29">
        <f>M56+O56+Q56</f>
        <v>68.986486486486484</v>
      </c>
      <c r="S56" s="23">
        <v>100</v>
      </c>
      <c r="T56" s="30">
        <f>R56/S56</f>
        <v>0.68986486486486487</v>
      </c>
      <c r="U56" s="23" t="s">
        <v>1261</v>
      </c>
    </row>
    <row r="57" spans="1:21">
      <c r="A57" s="2">
        <v>52</v>
      </c>
      <c r="B57" s="37" t="s">
        <v>645</v>
      </c>
      <c r="C57" s="37" t="s">
        <v>646</v>
      </c>
      <c r="D57" s="37" t="s">
        <v>45</v>
      </c>
      <c r="E57" s="24" t="str">
        <f t="shared" si="1"/>
        <v>Л</v>
      </c>
      <c r="F57" s="24" t="str">
        <f t="shared" si="2"/>
        <v>Б</v>
      </c>
      <c r="G57" s="24" t="str">
        <f t="shared" si="3"/>
        <v>А</v>
      </c>
      <c r="H57" s="26">
        <v>760188</v>
      </c>
      <c r="I57" s="25">
        <v>8</v>
      </c>
      <c r="J57" s="23">
        <v>814</v>
      </c>
      <c r="K57" s="26" t="s">
        <v>26</v>
      </c>
      <c r="L57" s="27">
        <v>30</v>
      </c>
      <c r="M57" s="28">
        <f>IF(L57="-",0,IF(L57&gt;-20,20*L57/37))</f>
        <v>16.216216216216218</v>
      </c>
      <c r="N57" s="27">
        <v>8</v>
      </c>
      <c r="O57" s="28">
        <f>IF(N57="-",0,IF(N57&gt;-40,40*N57/10))</f>
        <v>32</v>
      </c>
      <c r="P57" s="27">
        <v>28.9</v>
      </c>
      <c r="Q57" s="28">
        <v>20.48</v>
      </c>
      <c r="R57" s="29">
        <f>M57+O57+Q57</f>
        <v>68.696216216216214</v>
      </c>
      <c r="S57" s="23">
        <v>100</v>
      </c>
      <c r="T57" s="30">
        <f>R57/S57</f>
        <v>0.6869621621621621</v>
      </c>
      <c r="U57" s="23" t="s">
        <v>1261</v>
      </c>
    </row>
    <row r="58" spans="1:21">
      <c r="A58" s="2">
        <v>53</v>
      </c>
      <c r="B58" s="71" t="s">
        <v>551</v>
      </c>
      <c r="C58" s="71" t="s">
        <v>93</v>
      </c>
      <c r="D58" s="71" t="s">
        <v>53</v>
      </c>
      <c r="E58" s="24" t="str">
        <f t="shared" si="1"/>
        <v>Х</v>
      </c>
      <c r="F58" s="24" t="str">
        <f t="shared" si="2"/>
        <v>М</v>
      </c>
      <c r="G58" s="24" t="str">
        <f t="shared" si="3"/>
        <v>А</v>
      </c>
      <c r="H58" s="37">
        <v>764204</v>
      </c>
      <c r="I58" s="71">
        <v>8</v>
      </c>
      <c r="J58" s="71" t="s">
        <v>552</v>
      </c>
      <c r="K58" s="26" t="s">
        <v>26</v>
      </c>
      <c r="L58" s="27">
        <v>13</v>
      </c>
      <c r="M58" s="28">
        <f>IF(L58="-",0,IF(L58&gt;-20,20*L58/37))</f>
        <v>7.0270270270270272</v>
      </c>
      <c r="N58" s="27">
        <v>7.7</v>
      </c>
      <c r="O58" s="28">
        <f>IF(N58="-",0,IF(N58&gt;-40,40*N58/10))</f>
        <v>30.8</v>
      </c>
      <c r="P58" s="27">
        <v>19.100000000000001</v>
      </c>
      <c r="Q58" s="28">
        <v>30.74</v>
      </c>
      <c r="R58" s="29">
        <f>M58+O58+Q58</f>
        <v>68.567027027027024</v>
      </c>
      <c r="S58" s="23">
        <v>100</v>
      </c>
      <c r="T58" s="30">
        <f>R58/S58</f>
        <v>0.68567027027027028</v>
      </c>
      <c r="U58" s="23" t="s">
        <v>1261</v>
      </c>
    </row>
    <row r="59" spans="1:21">
      <c r="A59" s="23">
        <v>54</v>
      </c>
      <c r="B59" s="23" t="s">
        <v>1015</v>
      </c>
      <c r="C59" s="23" t="s">
        <v>920</v>
      </c>
      <c r="D59" s="23" t="s">
        <v>475</v>
      </c>
      <c r="E59" s="24" t="str">
        <f t="shared" si="1"/>
        <v>С</v>
      </c>
      <c r="F59" s="24" t="str">
        <f t="shared" si="2"/>
        <v>Д</v>
      </c>
      <c r="G59" s="24" t="str">
        <f t="shared" si="3"/>
        <v>В</v>
      </c>
      <c r="H59" s="23">
        <v>763212</v>
      </c>
      <c r="I59" s="25">
        <v>8</v>
      </c>
      <c r="J59" s="23" t="s">
        <v>1016</v>
      </c>
      <c r="K59" s="26" t="s">
        <v>26</v>
      </c>
      <c r="L59" s="27">
        <v>10</v>
      </c>
      <c r="M59" s="28">
        <f>IF(L59="-",0,IF(L59&gt;-20,20*L59/37))</f>
        <v>5.4054054054054053</v>
      </c>
      <c r="N59" s="27">
        <v>7</v>
      </c>
      <c r="O59" s="28">
        <f>IF(N59="-",0,IF(N59&gt;-40,40*N59/10))</f>
        <v>28</v>
      </c>
      <c r="P59" s="27">
        <v>33</v>
      </c>
      <c r="Q59" s="28">
        <v>35.15</v>
      </c>
      <c r="R59" s="29">
        <f>M59+O59+Q59</f>
        <v>68.555405405405395</v>
      </c>
      <c r="S59" s="23">
        <v>100</v>
      </c>
      <c r="T59" s="30">
        <f>R59/S59</f>
        <v>0.6855540540540539</v>
      </c>
      <c r="U59" s="23" t="s">
        <v>1261</v>
      </c>
    </row>
    <row r="60" spans="1:21">
      <c r="A60" s="23">
        <v>55</v>
      </c>
      <c r="B60" s="23" t="s">
        <v>352</v>
      </c>
      <c r="C60" s="23" t="s">
        <v>353</v>
      </c>
      <c r="D60" s="23" t="s">
        <v>254</v>
      </c>
      <c r="E60" s="24" t="str">
        <f t="shared" si="1"/>
        <v>П</v>
      </c>
      <c r="F60" s="24" t="str">
        <f t="shared" si="2"/>
        <v>Д</v>
      </c>
      <c r="G60" s="24" t="str">
        <f t="shared" si="3"/>
        <v>А</v>
      </c>
      <c r="H60" s="23">
        <v>764202</v>
      </c>
      <c r="I60" s="25">
        <v>8</v>
      </c>
      <c r="J60" s="23" t="s">
        <v>354</v>
      </c>
      <c r="K60" s="26" t="s">
        <v>26</v>
      </c>
      <c r="L60" s="27">
        <v>14.25</v>
      </c>
      <c r="M60" s="28">
        <f>IF(L60="-",0,IF(L60&gt;-20,20*L60/37))</f>
        <v>7.7027027027027026</v>
      </c>
      <c r="N60" s="27">
        <v>7.3</v>
      </c>
      <c r="O60" s="28">
        <f>IF(N60="-",0,IF(N60&gt;-40,40*N60/10))</f>
        <v>29.2</v>
      </c>
      <c r="P60" s="27">
        <v>15.1</v>
      </c>
      <c r="Q60" s="28">
        <v>31.26</v>
      </c>
      <c r="R60" s="29">
        <f>M60+O60+Q60</f>
        <v>68.162702702702703</v>
      </c>
      <c r="S60" s="23">
        <v>100</v>
      </c>
      <c r="T60" s="30">
        <f>R60/S60</f>
        <v>0.68162702702702704</v>
      </c>
      <c r="U60" s="23" t="s">
        <v>1261</v>
      </c>
    </row>
    <row r="61" spans="1:21">
      <c r="A61" s="2">
        <v>56</v>
      </c>
      <c r="B61" s="23" t="s">
        <v>1241</v>
      </c>
      <c r="C61" s="23" t="s">
        <v>478</v>
      </c>
      <c r="D61" s="23" t="s">
        <v>1242</v>
      </c>
      <c r="E61" s="24" t="str">
        <f t="shared" si="1"/>
        <v>С</v>
      </c>
      <c r="F61" s="24" t="str">
        <f t="shared" si="2"/>
        <v>Н</v>
      </c>
      <c r="G61" s="24" t="str">
        <f t="shared" si="3"/>
        <v>Я</v>
      </c>
      <c r="H61" s="23">
        <v>764206</v>
      </c>
      <c r="I61" s="25">
        <v>8</v>
      </c>
      <c r="J61" s="49" t="s">
        <v>1243</v>
      </c>
      <c r="K61" s="26" t="s">
        <v>26</v>
      </c>
      <c r="L61" s="28">
        <v>23</v>
      </c>
      <c r="M61" s="28">
        <f>IF(L61="-",0,IF(L61&gt;-20,20*L61/37))</f>
        <v>12.432432432432432</v>
      </c>
      <c r="N61" s="28">
        <v>6</v>
      </c>
      <c r="O61" s="28">
        <f>IF(N61="-",0,IF(N61&gt;-40,40*N61/10))</f>
        <v>24</v>
      </c>
      <c r="P61" s="27">
        <v>23</v>
      </c>
      <c r="Q61" s="28">
        <v>31.65</v>
      </c>
      <c r="R61" s="29">
        <f>M61+O61+Q61</f>
        <v>68.082432432432427</v>
      </c>
      <c r="S61" s="23">
        <v>100</v>
      </c>
      <c r="T61" s="30">
        <f>R61/S61</f>
        <v>0.68082432432432427</v>
      </c>
      <c r="U61" s="23" t="s">
        <v>1261</v>
      </c>
    </row>
    <row r="62" spans="1:21">
      <c r="A62" s="2">
        <v>57</v>
      </c>
      <c r="B62" s="23" t="s">
        <v>361</v>
      </c>
      <c r="C62" s="23" t="s">
        <v>362</v>
      </c>
      <c r="D62" s="23" t="s">
        <v>281</v>
      </c>
      <c r="E62" s="24" t="str">
        <f t="shared" si="1"/>
        <v>Н</v>
      </c>
      <c r="F62" s="24" t="str">
        <f t="shared" si="2"/>
        <v>Н</v>
      </c>
      <c r="G62" s="24" t="str">
        <f t="shared" si="3"/>
        <v>А</v>
      </c>
      <c r="H62" s="23">
        <v>764202</v>
      </c>
      <c r="I62" s="25">
        <v>8</v>
      </c>
      <c r="J62" s="23" t="s">
        <v>363</v>
      </c>
      <c r="K62" s="26" t="s">
        <v>26</v>
      </c>
      <c r="L62" s="27">
        <v>13.25</v>
      </c>
      <c r="M62" s="28">
        <f>IF(L62="-",0,IF(L62&gt;-20,20*L62/37))</f>
        <v>7.1621621621621623</v>
      </c>
      <c r="N62" s="27">
        <v>7.9</v>
      </c>
      <c r="O62" s="28">
        <f>IF(N62="-",0,IF(N62&gt;-40,40*N62/10))</f>
        <v>31.6</v>
      </c>
      <c r="P62" s="27">
        <v>16.2</v>
      </c>
      <c r="Q62" s="28">
        <v>29.14</v>
      </c>
      <c r="R62" s="29">
        <f>M62+O62+Q62</f>
        <v>67.90216216216217</v>
      </c>
      <c r="S62" s="23">
        <v>100</v>
      </c>
      <c r="T62" s="30">
        <f>R62/S62</f>
        <v>0.67902162162162172</v>
      </c>
      <c r="U62" s="23" t="s">
        <v>1261</v>
      </c>
    </row>
    <row r="63" spans="1:21">
      <c r="A63" s="23">
        <v>58</v>
      </c>
      <c r="B63" s="23" t="s">
        <v>1088</v>
      </c>
      <c r="C63" s="23" t="s">
        <v>1089</v>
      </c>
      <c r="D63" s="23" t="s">
        <v>1090</v>
      </c>
      <c r="E63" s="24" t="str">
        <f t="shared" si="1"/>
        <v>М</v>
      </c>
      <c r="F63" s="24" t="str">
        <f t="shared" si="2"/>
        <v>М</v>
      </c>
      <c r="G63" s="24" t="str">
        <f t="shared" si="3"/>
        <v>Ю</v>
      </c>
      <c r="H63" s="26" t="s">
        <v>1049</v>
      </c>
      <c r="I63" s="23">
        <v>7</v>
      </c>
      <c r="J63" s="23" t="s">
        <v>1091</v>
      </c>
      <c r="K63" s="26" t="s">
        <v>26</v>
      </c>
      <c r="L63" s="27">
        <v>18</v>
      </c>
      <c r="M63" s="51">
        <f>IF(L63="-",0,IF(L63&gt;-20,20*L63/57))</f>
        <v>6.3157894736842106</v>
      </c>
      <c r="N63" s="27">
        <v>6.5</v>
      </c>
      <c r="O63" s="28">
        <f>IF(N63="-",0,IF(N63&gt;-40,40*N63/10))</f>
        <v>26</v>
      </c>
      <c r="P63" s="27">
        <v>23</v>
      </c>
      <c r="Q63" s="28">
        <f>40*20/P63</f>
        <v>34.782608695652172</v>
      </c>
      <c r="R63" s="29">
        <f>SUM(M63,O63,Q63)</f>
        <v>67.098398169336377</v>
      </c>
      <c r="S63" s="23">
        <v>100</v>
      </c>
      <c r="T63" s="30">
        <f>R63/S63</f>
        <v>0.67098398169336382</v>
      </c>
      <c r="U63" s="23" t="s">
        <v>1261</v>
      </c>
    </row>
    <row r="64" spans="1:21">
      <c r="A64" s="23">
        <v>59</v>
      </c>
      <c r="B64" s="23" t="s">
        <v>711</v>
      </c>
      <c r="C64" s="23" t="s">
        <v>712</v>
      </c>
      <c r="D64" s="23" t="s">
        <v>94</v>
      </c>
      <c r="E64" s="24" t="str">
        <f t="shared" si="1"/>
        <v>З</v>
      </c>
      <c r="F64" s="24" t="str">
        <f t="shared" si="2"/>
        <v>П</v>
      </c>
      <c r="G64" s="24" t="str">
        <f t="shared" si="3"/>
        <v>А</v>
      </c>
      <c r="H64" s="23" t="s">
        <v>696</v>
      </c>
      <c r="I64" s="25">
        <v>8</v>
      </c>
      <c r="J64" s="23" t="s">
        <v>713</v>
      </c>
      <c r="K64" s="26" t="s">
        <v>26</v>
      </c>
      <c r="L64" s="27">
        <v>18</v>
      </c>
      <c r="M64" s="28">
        <f>IF(L64="-",0,IF(L64&gt;-20,20*L64/37))</f>
        <v>9.7297297297297298</v>
      </c>
      <c r="N64" s="27">
        <v>9.4</v>
      </c>
      <c r="O64" s="28">
        <f>IF(N64="-",0,IF(N64&gt;-40,40*N64/10))</f>
        <v>37.6</v>
      </c>
      <c r="P64" s="27">
        <v>23.04</v>
      </c>
      <c r="Q64" s="28">
        <v>19.72</v>
      </c>
      <c r="R64" s="29">
        <f>M64+O64+Q64</f>
        <v>67.049729729729734</v>
      </c>
      <c r="S64" s="23">
        <v>100</v>
      </c>
      <c r="T64" s="30">
        <f>R64/S64</f>
        <v>0.67049729729729735</v>
      </c>
      <c r="U64" s="23" t="s">
        <v>1261</v>
      </c>
    </row>
    <row r="65" spans="1:21">
      <c r="A65" s="2">
        <v>60</v>
      </c>
      <c r="B65" s="23" t="s">
        <v>787</v>
      </c>
      <c r="C65" s="23" t="s">
        <v>455</v>
      </c>
      <c r="D65" s="23" t="s">
        <v>596</v>
      </c>
      <c r="E65" s="24" t="str">
        <f t="shared" si="1"/>
        <v>М</v>
      </c>
      <c r="F65" s="24" t="str">
        <f t="shared" si="2"/>
        <v>Г</v>
      </c>
      <c r="G65" s="24" t="str">
        <f t="shared" si="3"/>
        <v>Н</v>
      </c>
      <c r="H65" s="23">
        <v>760184</v>
      </c>
      <c r="I65" s="25">
        <v>7</v>
      </c>
      <c r="J65" s="23" t="s">
        <v>788</v>
      </c>
      <c r="K65" s="26" t="s">
        <v>26</v>
      </c>
      <c r="L65" s="27">
        <v>10.25</v>
      </c>
      <c r="M65" s="28">
        <f>IF(L65="-",0,IF(L65&gt;-20,20*L65/37))</f>
        <v>5.5405405405405403</v>
      </c>
      <c r="N65" s="27">
        <v>7.5</v>
      </c>
      <c r="O65" s="28">
        <f>IF(N65="-",0,IF(N65&gt;-40,40*N65/10))</f>
        <v>30</v>
      </c>
      <c r="P65" s="27">
        <v>44</v>
      </c>
      <c r="Q65" s="28">
        <v>30.91</v>
      </c>
      <c r="R65" s="29">
        <f>M65+O65+Q65</f>
        <v>66.450540540540544</v>
      </c>
      <c r="S65" s="23">
        <v>100</v>
      </c>
      <c r="T65" s="30">
        <f>R65/S65</f>
        <v>0.66450540540540548</v>
      </c>
      <c r="U65" s="23" t="s">
        <v>1261</v>
      </c>
    </row>
    <row r="66" spans="1:21">
      <c r="A66" s="2">
        <v>61</v>
      </c>
      <c r="B66" s="23" t="s">
        <v>795</v>
      </c>
      <c r="C66" s="23" t="s">
        <v>60</v>
      </c>
      <c r="D66" s="23" t="s">
        <v>669</v>
      </c>
      <c r="E66" s="24" t="str">
        <f t="shared" si="1"/>
        <v>Ш</v>
      </c>
      <c r="F66" s="24" t="str">
        <f t="shared" si="2"/>
        <v>Д</v>
      </c>
      <c r="G66" s="24" t="str">
        <f t="shared" si="3"/>
        <v>М</v>
      </c>
      <c r="H66" s="23">
        <v>760184</v>
      </c>
      <c r="I66" s="25">
        <v>7</v>
      </c>
      <c r="J66" s="23" t="s">
        <v>796</v>
      </c>
      <c r="K66" s="26" t="s">
        <v>26</v>
      </c>
      <c r="L66" s="27">
        <v>12.25</v>
      </c>
      <c r="M66" s="28">
        <f>IF(L66="-",0,IF(L66&gt;-20,20*L66/37))</f>
        <v>6.6216216216216219</v>
      </c>
      <c r="N66" s="27">
        <v>7.2</v>
      </c>
      <c r="O66" s="28">
        <f>IF(N66="-",0,IF(N66&gt;-40,40*N66/10))</f>
        <v>28.8</v>
      </c>
      <c r="P66" s="27">
        <v>45</v>
      </c>
      <c r="Q66" s="28">
        <v>30.22</v>
      </c>
      <c r="R66" s="29">
        <f>M66+O66+Q66</f>
        <v>65.641621621621624</v>
      </c>
      <c r="S66" s="23">
        <v>100</v>
      </c>
      <c r="T66" s="30">
        <f>R66/S66</f>
        <v>0.65641621621621626</v>
      </c>
      <c r="U66" s="23" t="s">
        <v>1261</v>
      </c>
    </row>
    <row r="67" spans="1:21">
      <c r="A67" s="23">
        <v>62</v>
      </c>
      <c r="B67" s="23" t="s">
        <v>1086</v>
      </c>
      <c r="C67" s="23" t="s">
        <v>465</v>
      </c>
      <c r="D67" s="23" t="s">
        <v>143</v>
      </c>
      <c r="E67" s="24" t="str">
        <f t="shared" si="1"/>
        <v>Н</v>
      </c>
      <c r="F67" s="24" t="str">
        <f t="shared" si="2"/>
        <v>И</v>
      </c>
      <c r="G67" s="24" t="str">
        <f t="shared" si="3"/>
        <v>В</v>
      </c>
      <c r="H67" s="26" t="s">
        <v>1049</v>
      </c>
      <c r="I67" s="23">
        <v>8</v>
      </c>
      <c r="J67" s="23" t="s">
        <v>1087</v>
      </c>
      <c r="K67" s="26" t="s">
        <v>26</v>
      </c>
      <c r="L67" s="27">
        <v>12</v>
      </c>
      <c r="M67" s="51">
        <f>IF(L67="-",0,IF(L67&gt;-20,20*L67/57))</f>
        <v>4.2105263157894735</v>
      </c>
      <c r="N67" s="27">
        <v>7</v>
      </c>
      <c r="O67" s="28">
        <f>IF(N67="-",0,IF(N67&gt;-40,40*N67/10))</f>
        <v>28</v>
      </c>
      <c r="P67" s="27">
        <v>24</v>
      </c>
      <c r="Q67" s="28">
        <f>40*20/P67</f>
        <v>33.333333333333336</v>
      </c>
      <c r="R67" s="29">
        <f>SUM(M67,O67,Q67)</f>
        <v>65.543859649122808</v>
      </c>
      <c r="S67" s="23">
        <v>100</v>
      </c>
      <c r="T67" s="30">
        <f>R67/S67</f>
        <v>0.65543859649122804</v>
      </c>
      <c r="U67" s="23" t="s">
        <v>1261</v>
      </c>
    </row>
    <row r="68" spans="1:21">
      <c r="A68" s="23">
        <v>63</v>
      </c>
      <c r="B68" s="23" t="s">
        <v>108</v>
      </c>
      <c r="C68" s="23" t="s">
        <v>109</v>
      </c>
      <c r="D68" s="23" t="s">
        <v>53</v>
      </c>
      <c r="E68" s="24" t="str">
        <f t="shared" si="1"/>
        <v>О</v>
      </c>
      <c r="F68" s="24" t="str">
        <f t="shared" si="2"/>
        <v>Л</v>
      </c>
      <c r="G68" s="24" t="str">
        <f t="shared" si="3"/>
        <v>А</v>
      </c>
      <c r="H68" s="23">
        <v>760189</v>
      </c>
      <c r="I68" s="25">
        <v>8</v>
      </c>
      <c r="J68" s="23" t="s">
        <v>110</v>
      </c>
      <c r="K68" s="26" t="s">
        <v>26</v>
      </c>
      <c r="L68" s="27">
        <v>8</v>
      </c>
      <c r="M68" s="28">
        <f>IF(L68="-",0,IF(L68&gt;-20,20*L68/37))</f>
        <v>4.3243243243243246</v>
      </c>
      <c r="N68" s="27">
        <v>7</v>
      </c>
      <c r="O68" s="28">
        <f>IF(N68="-",0,IF(N68&gt;-40,40*N68/10))</f>
        <v>28</v>
      </c>
      <c r="P68" s="27">
        <v>24.5</v>
      </c>
      <c r="Q68" s="28">
        <v>32.65</v>
      </c>
      <c r="R68" s="29">
        <f>M68+O68+Q68</f>
        <v>64.974324324324328</v>
      </c>
      <c r="S68" s="23">
        <v>100</v>
      </c>
      <c r="T68" s="30">
        <f>R68/S68</f>
        <v>0.64974324324324328</v>
      </c>
      <c r="U68" s="23" t="s">
        <v>1261</v>
      </c>
    </row>
    <row r="69" spans="1:21">
      <c r="A69" s="23">
        <v>64</v>
      </c>
      <c r="B69" s="23" t="s">
        <v>945</v>
      </c>
      <c r="C69" s="23" t="s">
        <v>178</v>
      </c>
      <c r="D69" s="23" t="s">
        <v>946</v>
      </c>
      <c r="E69" s="24" t="str">
        <f t="shared" si="1"/>
        <v>М</v>
      </c>
      <c r="F69" s="24" t="str">
        <f t="shared" si="2"/>
        <v>А</v>
      </c>
      <c r="G69" s="24" t="str">
        <f t="shared" si="3"/>
        <v>А</v>
      </c>
      <c r="H69" s="23">
        <v>760243</v>
      </c>
      <c r="I69" s="25">
        <v>8</v>
      </c>
      <c r="J69" s="23" t="s">
        <v>546</v>
      </c>
      <c r="K69" s="26" t="s">
        <v>26</v>
      </c>
      <c r="L69" s="27"/>
      <c r="M69" s="28">
        <v>17</v>
      </c>
      <c r="N69" s="27"/>
      <c r="O69" s="28">
        <v>7.5</v>
      </c>
      <c r="P69" s="27">
        <v>40</v>
      </c>
      <c r="Q69" s="28">
        <v>40</v>
      </c>
      <c r="R69" s="29">
        <f>M69+O69+Q69</f>
        <v>64.5</v>
      </c>
      <c r="S69" s="23">
        <v>100</v>
      </c>
      <c r="T69" s="30">
        <f>R69/S69</f>
        <v>0.64500000000000002</v>
      </c>
      <c r="U69" s="23" t="s">
        <v>1261</v>
      </c>
    </row>
    <row r="70" spans="1:21">
      <c r="A70" s="23">
        <v>65</v>
      </c>
      <c r="B70" s="23" t="s">
        <v>1231</v>
      </c>
      <c r="C70" s="23" t="s">
        <v>68</v>
      </c>
      <c r="D70" s="23" t="s">
        <v>626</v>
      </c>
      <c r="E70" s="24" t="str">
        <f t="shared" si="1"/>
        <v>М</v>
      </c>
      <c r="F70" s="24" t="str">
        <f t="shared" si="2"/>
        <v>Д</v>
      </c>
      <c r="G70" s="24" t="str">
        <f t="shared" si="3"/>
        <v>В</v>
      </c>
      <c r="H70" s="23">
        <v>764206</v>
      </c>
      <c r="I70" s="25">
        <v>8</v>
      </c>
      <c r="J70" s="23" t="s">
        <v>1232</v>
      </c>
      <c r="K70" s="26" t="s">
        <v>26</v>
      </c>
      <c r="L70" s="28">
        <v>15</v>
      </c>
      <c r="M70" s="28">
        <f>IF(L70="-",0,IF(L70&gt;-20,20*L70/37))</f>
        <v>8.1081081081081088</v>
      </c>
      <c r="N70" s="28">
        <v>6.5</v>
      </c>
      <c r="O70" s="28">
        <f>IF(N70="-",0,IF(N70&gt;-40,40*N70/10))</f>
        <v>26</v>
      </c>
      <c r="P70" s="27">
        <v>24</v>
      </c>
      <c r="Q70" s="28">
        <v>30.33</v>
      </c>
      <c r="R70" s="29">
        <f>M70+O70+Q70</f>
        <v>64.438108108108111</v>
      </c>
      <c r="S70" s="23">
        <v>100</v>
      </c>
      <c r="T70" s="30">
        <f>R70/S70</f>
        <v>0.64438108108108105</v>
      </c>
      <c r="U70" s="23" t="s">
        <v>1261</v>
      </c>
    </row>
    <row r="71" spans="1:21">
      <c r="A71" s="23">
        <v>66</v>
      </c>
      <c r="B71" s="23" t="s">
        <v>96</v>
      </c>
      <c r="C71" s="23" t="s">
        <v>93</v>
      </c>
      <c r="D71" s="23" t="s">
        <v>45</v>
      </c>
      <c r="E71" s="24" t="str">
        <f t="shared" ref="E71:E94" si="4">LEFT(B71,1)</f>
        <v>К</v>
      </c>
      <c r="F71" s="24" t="str">
        <f t="shared" ref="F71:F94" si="5">LEFT(C71,1)</f>
        <v>М</v>
      </c>
      <c r="G71" s="24" t="str">
        <f t="shared" ref="G71:G94" si="6">LEFT(D71,1)</f>
        <v>А</v>
      </c>
      <c r="H71" s="23">
        <v>760189</v>
      </c>
      <c r="I71" s="25">
        <v>8</v>
      </c>
      <c r="J71" s="23" t="s">
        <v>97</v>
      </c>
      <c r="K71" s="26" t="s">
        <v>26</v>
      </c>
      <c r="L71" s="27">
        <v>7</v>
      </c>
      <c r="M71" s="28">
        <f>IF(L71="-",0,IF(L71&gt;-20,20*L71/37))</f>
        <v>3.7837837837837838</v>
      </c>
      <c r="N71" s="27">
        <v>7</v>
      </c>
      <c r="O71" s="28">
        <f>IF(N71="-",0,IF(N71&gt;-40,40*N71/10))</f>
        <v>28</v>
      </c>
      <c r="P71" s="27">
        <v>24.5</v>
      </c>
      <c r="Q71" s="28">
        <v>32.65</v>
      </c>
      <c r="R71" s="29">
        <f>M71+O71+Q71</f>
        <v>64.433783783783781</v>
      </c>
      <c r="S71" s="23">
        <v>100</v>
      </c>
      <c r="T71" s="30">
        <f>R71/S71</f>
        <v>0.64433783783783782</v>
      </c>
      <c r="U71" s="23" t="s">
        <v>1261</v>
      </c>
    </row>
    <row r="72" spans="1:21">
      <c r="A72" s="23">
        <v>67</v>
      </c>
      <c r="B72" s="98" t="s">
        <v>652</v>
      </c>
      <c r="C72" s="98" t="s">
        <v>93</v>
      </c>
      <c r="D72" s="98" t="s">
        <v>53</v>
      </c>
      <c r="E72" s="24" t="str">
        <f t="shared" si="4"/>
        <v>К</v>
      </c>
      <c r="F72" s="24" t="str">
        <f t="shared" si="5"/>
        <v>М</v>
      </c>
      <c r="G72" s="24" t="str">
        <f t="shared" si="6"/>
        <v>А</v>
      </c>
      <c r="H72" s="59">
        <v>760188</v>
      </c>
      <c r="I72" s="58">
        <v>7</v>
      </c>
      <c r="J72" s="59">
        <v>705</v>
      </c>
      <c r="K72" s="59" t="s">
        <v>26</v>
      </c>
      <c r="L72" s="60">
        <v>14</v>
      </c>
      <c r="M72" s="61">
        <f>IF(L72="-",0,IF(L72&gt;-20,20*L72/37))</f>
        <v>7.5675675675675675</v>
      </c>
      <c r="N72" s="60">
        <v>8.8000000000000007</v>
      </c>
      <c r="O72" s="61">
        <f>IF(N72="-",0,IF(N72&gt;-40,40*N72/10))</f>
        <v>35.200000000000003</v>
      </c>
      <c r="P72" s="60">
        <v>27.4</v>
      </c>
      <c r="Q72" s="61">
        <v>21.61</v>
      </c>
      <c r="R72" s="62">
        <f>M72+O72+Q72</f>
        <v>64.377567567567567</v>
      </c>
      <c r="S72" s="57">
        <v>100</v>
      </c>
      <c r="T72" s="30">
        <f>R72/S72</f>
        <v>0.64377567567567562</v>
      </c>
      <c r="U72" s="23" t="s">
        <v>1261</v>
      </c>
    </row>
    <row r="73" spans="1:21">
      <c r="A73" s="23">
        <v>68</v>
      </c>
      <c r="B73" s="40" t="s">
        <v>553</v>
      </c>
      <c r="C73" s="40" t="s">
        <v>554</v>
      </c>
      <c r="D73" s="40" t="s">
        <v>344</v>
      </c>
      <c r="E73" s="24" t="str">
        <f t="shared" si="4"/>
        <v>П</v>
      </c>
      <c r="F73" s="24" t="str">
        <f t="shared" si="5"/>
        <v>Т</v>
      </c>
      <c r="G73" s="24" t="str">
        <f t="shared" si="6"/>
        <v>М</v>
      </c>
      <c r="H73" s="73">
        <v>764204</v>
      </c>
      <c r="I73" s="83">
        <v>8</v>
      </c>
      <c r="J73" s="40" t="s">
        <v>555</v>
      </c>
      <c r="K73" s="42" t="s">
        <v>26</v>
      </c>
      <c r="L73" s="43">
        <v>12</v>
      </c>
      <c r="M73" s="44">
        <f>IF(L73="-",0,IF(L73&gt;-20,20*L73/37))</f>
        <v>6.4864864864864868</v>
      </c>
      <c r="N73" s="43">
        <v>7.6</v>
      </c>
      <c r="O73" s="44">
        <f>IF(N73="-",0,IF(N73&gt;-40,40*N73/10))</f>
        <v>30.4</v>
      </c>
      <c r="P73" s="43">
        <v>21.59</v>
      </c>
      <c r="Q73" s="44">
        <v>27.2</v>
      </c>
      <c r="R73" s="45">
        <f>M73+O73+Q73</f>
        <v>64.086486486486478</v>
      </c>
      <c r="S73" s="40">
        <v>100</v>
      </c>
      <c r="T73" s="30">
        <f>R73/S73</f>
        <v>0.64086486486486482</v>
      </c>
      <c r="U73" s="23" t="s">
        <v>1261</v>
      </c>
    </row>
    <row r="74" spans="1:21">
      <c r="A74" s="23">
        <v>69</v>
      </c>
      <c r="B74" s="40" t="s">
        <v>1151</v>
      </c>
      <c r="C74" s="40" t="s">
        <v>769</v>
      </c>
      <c r="D74" s="40" t="s">
        <v>543</v>
      </c>
      <c r="E74" s="24" t="str">
        <f t="shared" si="4"/>
        <v>К</v>
      </c>
      <c r="F74" s="24" t="str">
        <f t="shared" si="5"/>
        <v>Я</v>
      </c>
      <c r="G74" s="24" t="str">
        <f t="shared" si="6"/>
        <v>И</v>
      </c>
      <c r="H74" s="40">
        <v>766033</v>
      </c>
      <c r="I74" s="1">
        <v>8</v>
      </c>
      <c r="J74" s="40" t="s">
        <v>540</v>
      </c>
      <c r="K74" s="42" t="s">
        <v>26</v>
      </c>
      <c r="L74" s="43">
        <v>9</v>
      </c>
      <c r="M74" s="44">
        <f>IF(L74="-",0,IF(L74&gt;-20,20*L74/37))</f>
        <v>4.8648648648648649</v>
      </c>
      <c r="N74" s="43">
        <v>4.7</v>
      </c>
      <c r="O74" s="44">
        <f>IF(N74="-",0,IF(N74&gt;-40,40*N74/10))</f>
        <v>18.8</v>
      </c>
      <c r="P74" s="43">
        <v>62.3</v>
      </c>
      <c r="Q74" s="44">
        <v>40</v>
      </c>
      <c r="R74" s="45">
        <f>M74+O74+Q74</f>
        <v>63.664864864864867</v>
      </c>
      <c r="S74" s="40">
        <v>100</v>
      </c>
      <c r="T74" s="30">
        <f>R74/S74</f>
        <v>0.63664864864864867</v>
      </c>
      <c r="U74" s="23" t="s">
        <v>1261</v>
      </c>
    </row>
    <row r="75" spans="1:21">
      <c r="A75" s="23">
        <v>70</v>
      </c>
      <c r="B75" s="40" t="s">
        <v>791</v>
      </c>
      <c r="C75" s="40" t="s">
        <v>68</v>
      </c>
      <c r="D75" s="40" t="s">
        <v>596</v>
      </c>
      <c r="E75" s="24" t="str">
        <f t="shared" si="4"/>
        <v>Б</v>
      </c>
      <c r="F75" s="24" t="str">
        <f t="shared" si="5"/>
        <v>Д</v>
      </c>
      <c r="G75" s="24" t="str">
        <f t="shared" si="6"/>
        <v>Н</v>
      </c>
      <c r="H75" s="40">
        <v>760184</v>
      </c>
      <c r="I75" s="1">
        <v>7</v>
      </c>
      <c r="J75" s="40" t="s">
        <v>792</v>
      </c>
      <c r="K75" s="42" t="s">
        <v>26</v>
      </c>
      <c r="L75" s="43">
        <v>12.25</v>
      </c>
      <c r="M75" s="44">
        <f>IF(L75="-",0,IF(L75&gt;-20,20*L75/37))</f>
        <v>6.6216216216216219</v>
      </c>
      <c r="N75" s="43">
        <v>7.3</v>
      </c>
      <c r="O75" s="44">
        <f>IF(N75="-",0,IF(N75&gt;-40,40*N75/10))</f>
        <v>29.2</v>
      </c>
      <c r="P75" s="43">
        <v>49</v>
      </c>
      <c r="Q75" s="44">
        <v>27.76</v>
      </c>
      <c r="R75" s="45">
        <f>M75+O75+Q75</f>
        <v>63.581621621621622</v>
      </c>
      <c r="S75" s="40">
        <v>100</v>
      </c>
      <c r="T75" s="30">
        <f>R75/S75</f>
        <v>0.6358162162162162</v>
      </c>
      <c r="U75" s="23" t="s">
        <v>1261</v>
      </c>
    </row>
    <row r="76" spans="1:21">
      <c r="A76" s="23">
        <v>71</v>
      </c>
      <c r="B76" s="40" t="s">
        <v>1225</v>
      </c>
      <c r="C76" s="40"/>
      <c r="D76" s="40"/>
      <c r="E76" s="24" t="str">
        <f t="shared" si="4"/>
        <v>Д</v>
      </c>
      <c r="F76" s="24" t="str">
        <f t="shared" si="5"/>
        <v/>
      </c>
      <c r="G76" s="24" t="str">
        <f t="shared" si="6"/>
        <v/>
      </c>
      <c r="H76" s="40">
        <v>764206</v>
      </c>
      <c r="I76" s="1">
        <v>8</v>
      </c>
      <c r="J76" s="67" t="s">
        <v>1226</v>
      </c>
      <c r="K76" s="42" t="s">
        <v>26</v>
      </c>
      <c r="L76" s="44">
        <v>17</v>
      </c>
      <c r="M76" s="44">
        <f>IF(L76="-",0,IF(L76&gt;-20,20*L76/37))</f>
        <v>9.1891891891891895</v>
      </c>
      <c r="N76" s="44">
        <v>6</v>
      </c>
      <c r="O76" s="44">
        <f>IF(N76="-",0,IF(N76&gt;-40,40*N76/10))</f>
        <v>24</v>
      </c>
      <c r="P76" s="43">
        <v>24.1</v>
      </c>
      <c r="Q76" s="44">
        <v>30.21</v>
      </c>
      <c r="R76" s="45">
        <f>M76+O76+Q76</f>
        <v>63.399189189189194</v>
      </c>
      <c r="S76" s="40">
        <v>100</v>
      </c>
      <c r="T76" s="30">
        <f>R76/S76</f>
        <v>0.63399189189189198</v>
      </c>
      <c r="U76" s="23" t="s">
        <v>1261</v>
      </c>
    </row>
    <row r="77" spans="1:21">
      <c r="A77" s="23">
        <v>72</v>
      </c>
      <c r="B77" s="83" t="s">
        <v>545</v>
      </c>
      <c r="C77" s="83" t="s">
        <v>82</v>
      </c>
      <c r="D77" s="83" t="s">
        <v>94</v>
      </c>
      <c r="E77" s="24" t="str">
        <f t="shared" si="4"/>
        <v>Ц</v>
      </c>
      <c r="F77" s="24" t="str">
        <f t="shared" si="5"/>
        <v>К</v>
      </c>
      <c r="G77" s="24" t="str">
        <f t="shared" si="6"/>
        <v>А</v>
      </c>
      <c r="H77" s="73">
        <v>764204</v>
      </c>
      <c r="I77" s="83">
        <v>8</v>
      </c>
      <c r="J77" s="83" t="s">
        <v>546</v>
      </c>
      <c r="K77" s="42" t="s">
        <v>26</v>
      </c>
      <c r="L77" s="43">
        <v>10</v>
      </c>
      <c r="M77" s="44">
        <f>IF(L77="-",0,IF(L77&gt;-20,20*L77/37))</f>
        <v>5.4054054054054053</v>
      </c>
      <c r="N77" s="43">
        <v>7.8</v>
      </c>
      <c r="O77" s="44">
        <f>IF(N77="-",0,IF(N77&gt;-40,40*N77/10))</f>
        <v>31.2</v>
      </c>
      <c r="P77" s="43">
        <v>22.13</v>
      </c>
      <c r="Q77" s="44">
        <v>26.53</v>
      </c>
      <c r="R77" s="45">
        <f>M77+O77+Q77</f>
        <v>63.135405405405407</v>
      </c>
      <c r="S77" s="40">
        <v>100</v>
      </c>
      <c r="T77" s="30">
        <f>R77/S77</f>
        <v>0.63135405405405409</v>
      </c>
      <c r="U77" s="23" t="s">
        <v>1261</v>
      </c>
    </row>
    <row r="78" spans="1:21">
      <c r="A78" s="23">
        <v>73</v>
      </c>
      <c r="B78" s="40" t="s">
        <v>789</v>
      </c>
      <c r="C78" s="40" t="s">
        <v>427</v>
      </c>
      <c r="D78" s="40" t="s">
        <v>143</v>
      </c>
      <c r="E78" s="24" t="str">
        <f t="shared" si="4"/>
        <v>Л</v>
      </c>
      <c r="F78" s="24" t="str">
        <f t="shared" si="5"/>
        <v>В</v>
      </c>
      <c r="G78" s="24" t="str">
        <f t="shared" si="6"/>
        <v>В</v>
      </c>
      <c r="H78" s="40">
        <v>760184</v>
      </c>
      <c r="I78" s="1">
        <v>7</v>
      </c>
      <c r="J78" s="40" t="s">
        <v>790</v>
      </c>
      <c r="K78" s="42" t="s">
        <v>26</v>
      </c>
      <c r="L78" s="43">
        <v>15.25</v>
      </c>
      <c r="M78" s="44">
        <f>IF(L78="-",0,IF(L78&gt;-20,20*L78/37))</f>
        <v>8.2432432432432439</v>
      </c>
      <c r="N78" s="43">
        <v>7.3</v>
      </c>
      <c r="O78" s="44">
        <f>IF(N78="-",0,IF(N78&gt;-40,40*N78/10))</f>
        <v>29.2</v>
      </c>
      <c r="P78" s="43">
        <v>53</v>
      </c>
      <c r="Q78" s="44">
        <v>25.66</v>
      </c>
      <c r="R78" s="45">
        <f>M78+O78+Q78</f>
        <v>63.103243243243242</v>
      </c>
      <c r="S78" s="40">
        <v>100</v>
      </c>
      <c r="T78" s="30">
        <f>R78/S78</f>
        <v>0.63103243243243246</v>
      </c>
      <c r="U78" s="23" t="s">
        <v>1261</v>
      </c>
    </row>
    <row r="79" spans="1:21">
      <c r="A79" s="23">
        <v>74</v>
      </c>
      <c r="B79" s="83" t="s">
        <v>541</v>
      </c>
      <c r="C79" s="83" t="s">
        <v>542</v>
      </c>
      <c r="D79" s="83" t="s">
        <v>543</v>
      </c>
      <c r="E79" s="24" t="str">
        <f t="shared" si="4"/>
        <v>Р</v>
      </c>
      <c r="F79" s="24" t="str">
        <f t="shared" si="5"/>
        <v>А</v>
      </c>
      <c r="G79" s="24" t="str">
        <f t="shared" si="6"/>
        <v>И</v>
      </c>
      <c r="H79" s="73">
        <v>764204</v>
      </c>
      <c r="I79" s="83">
        <v>8</v>
      </c>
      <c r="J79" s="83" t="s">
        <v>544</v>
      </c>
      <c r="K79" s="42" t="s">
        <v>26</v>
      </c>
      <c r="L79" s="43">
        <v>15</v>
      </c>
      <c r="M79" s="44">
        <f>IF(L79="-",0,IF(L79&gt;-20,20*L79/37))</f>
        <v>8.1081081081081088</v>
      </c>
      <c r="N79" s="40">
        <v>7.6</v>
      </c>
      <c r="O79" s="44">
        <f>IF(N79="-",0,IF(N79&gt;-40,40*N79/10))</f>
        <v>30.4</v>
      </c>
      <c r="P79" s="43">
        <v>23.96</v>
      </c>
      <c r="Q79" s="44">
        <v>24.51</v>
      </c>
      <c r="R79" s="45">
        <f>M79+O79+Q79</f>
        <v>63.018108108108109</v>
      </c>
      <c r="S79" s="40">
        <v>100</v>
      </c>
      <c r="T79" s="30">
        <f>R79/S79</f>
        <v>0.63018108108108106</v>
      </c>
      <c r="U79" s="23" t="s">
        <v>1261</v>
      </c>
    </row>
    <row r="80" spans="1:21">
      <c r="A80" s="23">
        <v>75</v>
      </c>
      <c r="B80" s="23" t="s">
        <v>793</v>
      </c>
      <c r="C80" s="23" t="s">
        <v>68</v>
      </c>
      <c r="D80" s="23" t="s">
        <v>65</v>
      </c>
      <c r="E80" s="24" t="str">
        <f t="shared" si="4"/>
        <v>П</v>
      </c>
      <c r="F80" s="24" t="str">
        <f t="shared" si="5"/>
        <v>Д</v>
      </c>
      <c r="G80" s="24" t="str">
        <f t="shared" si="6"/>
        <v>Д</v>
      </c>
      <c r="H80" s="26">
        <v>760184</v>
      </c>
      <c r="I80" s="25">
        <v>7</v>
      </c>
      <c r="J80" s="49" t="s">
        <v>794</v>
      </c>
      <c r="K80" s="26" t="s">
        <v>26</v>
      </c>
      <c r="L80" s="27">
        <v>11.25</v>
      </c>
      <c r="M80" s="28">
        <f>IF(L80="-",0,IF(L80&gt;-20,20*L80/37))</f>
        <v>6.0810810810810807</v>
      </c>
      <c r="N80" s="27">
        <v>7.4</v>
      </c>
      <c r="O80" s="28">
        <f>IF(N80="-",0,IF(N80&gt;-40,40*N80/10))</f>
        <v>29.6</v>
      </c>
      <c r="P80" s="27">
        <v>50</v>
      </c>
      <c r="Q80" s="28">
        <v>27.2</v>
      </c>
      <c r="R80" s="29">
        <f>M80+O80+Q80</f>
        <v>62.881081081081078</v>
      </c>
      <c r="S80" s="40">
        <v>100</v>
      </c>
      <c r="T80" s="30">
        <f>R80/S80</f>
        <v>0.62881081081081081</v>
      </c>
      <c r="U80" s="23" t="s">
        <v>1261</v>
      </c>
    </row>
    <row r="81" spans="1:21">
      <c r="A81" s="23">
        <v>76</v>
      </c>
      <c r="B81" s="23" t="s">
        <v>1233</v>
      </c>
      <c r="C81" s="23" t="s">
        <v>465</v>
      </c>
      <c r="D81" s="23" t="s">
        <v>475</v>
      </c>
      <c r="E81" s="24" t="str">
        <f t="shared" si="4"/>
        <v>К</v>
      </c>
      <c r="F81" s="24" t="str">
        <f t="shared" si="5"/>
        <v>И</v>
      </c>
      <c r="G81" s="24" t="str">
        <f t="shared" si="6"/>
        <v>В</v>
      </c>
      <c r="H81" s="23">
        <v>764206</v>
      </c>
      <c r="I81" s="25">
        <v>8</v>
      </c>
      <c r="J81" s="23" t="s">
        <v>1234</v>
      </c>
      <c r="K81" s="26" t="s">
        <v>26</v>
      </c>
      <c r="L81" s="28">
        <v>11</v>
      </c>
      <c r="M81" s="28">
        <f>IF(L81="-",0,IF(L81&gt;-20,20*L81/37))</f>
        <v>5.9459459459459456</v>
      </c>
      <c r="N81" s="28">
        <v>6</v>
      </c>
      <c r="O81" s="28">
        <f>IF(N81="-",0,IF(N81&gt;-40,40*N81/10))</f>
        <v>24</v>
      </c>
      <c r="P81" s="27">
        <v>23</v>
      </c>
      <c r="Q81" s="28">
        <v>31.65</v>
      </c>
      <c r="R81" s="29">
        <f>M81+O81+Q81</f>
        <v>61.595945945945942</v>
      </c>
      <c r="S81" s="40">
        <v>100</v>
      </c>
      <c r="T81" s="30">
        <f>R81/S81</f>
        <v>0.6159594594594594</v>
      </c>
      <c r="U81" s="23" t="s">
        <v>1261</v>
      </c>
    </row>
    <row r="82" spans="1:21">
      <c r="A82" s="23">
        <v>77</v>
      </c>
      <c r="B82" s="71" t="s">
        <v>534</v>
      </c>
      <c r="C82" s="71" t="s">
        <v>535</v>
      </c>
      <c r="D82" s="71" t="s">
        <v>139</v>
      </c>
      <c r="E82" s="24" t="str">
        <f t="shared" si="4"/>
        <v>Г</v>
      </c>
      <c r="F82" s="24" t="str">
        <f t="shared" si="5"/>
        <v>А</v>
      </c>
      <c r="G82" s="24" t="str">
        <f t="shared" si="6"/>
        <v>Е</v>
      </c>
      <c r="H82" s="37">
        <v>764204</v>
      </c>
      <c r="I82" s="71">
        <v>7</v>
      </c>
      <c r="J82" s="71" t="s">
        <v>320</v>
      </c>
      <c r="K82" s="26" t="s">
        <v>26</v>
      </c>
      <c r="L82" s="27">
        <v>8</v>
      </c>
      <c r="M82" s="28">
        <f>IF(L82="-",0,IF(L82&gt;-20,20*L82/37))</f>
        <v>4.3243243243243246</v>
      </c>
      <c r="N82" s="27">
        <v>5.0999999999999996</v>
      </c>
      <c r="O82" s="28">
        <f>IF(N82="-",0,IF(N82&gt;-40,40*N82/10))</f>
        <v>20.399999999999999</v>
      </c>
      <c r="P82" s="27">
        <v>18.690000000000001</v>
      </c>
      <c r="Q82" s="28">
        <v>31.42</v>
      </c>
      <c r="R82" s="29">
        <f>M82+O82+Q82</f>
        <v>56.144324324324323</v>
      </c>
      <c r="S82" s="40">
        <v>100</v>
      </c>
      <c r="T82" s="30">
        <f>R82/S82</f>
        <v>0.56144324324324324</v>
      </c>
      <c r="U82" s="23" t="s">
        <v>1261</v>
      </c>
    </row>
    <row r="83" spans="1:21">
      <c r="A83" s="23">
        <v>78</v>
      </c>
      <c r="B83" s="71" t="s">
        <v>537</v>
      </c>
      <c r="C83" s="71" t="s">
        <v>353</v>
      </c>
      <c r="D83" s="71" t="s">
        <v>165</v>
      </c>
      <c r="E83" s="24" t="str">
        <f t="shared" si="4"/>
        <v>Г</v>
      </c>
      <c r="F83" s="24" t="str">
        <f t="shared" si="5"/>
        <v>Д</v>
      </c>
      <c r="G83" s="24" t="str">
        <f t="shared" si="6"/>
        <v>О</v>
      </c>
      <c r="H83" s="37">
        <v>764204</v>
      </c>
      <c r="I83" s="71">
        <v>7</v>
      </c>
      <c r="J83" s="71" t="s">
        <v>313</v>
      </c>
      <c r="K83" s="26" t="s">
        <v>26</v>
      </c>
      <c r="L83" s="27">
        <v>12</v>
      </c>
      <c r="M83" s="28">
        <f>IF(L83="-",0,IF(L83&gt;-20,20*L83/37))</f>
        <v>6.4864864864864868</v>
      </c>
      <c r="N83" s="23">
        <v>6.5</v>
      </c>
      <c r="O83" s="28">
        <f>IF(N83="-",0,IF(N83&gt;-40,40*N83/10))</f>
        <v>26</v>
      </c>
      <c r="P83" s="27">
        <v>25.76</v>
      </c>
      <c r="Q83" s="28">
        <v>22.8</v>
      </c>
      <c r="R83" s="29">
        <f>M83+O83+Q83</f>
        <v>55.286486486486481</v>
      </c>
      <c r="S83" s="40">
        <v>100</v>
      </c>
      <c r="T83" s="30">
        <f>R83/S83</f>
        <v>0.55286486486486486</v>
      </c>
      <c r="U83" s="23" t="s">
        <v>1261</v>
      </c>
    </row>
    <row r="84" spans="1:21">
      <c r="A84" s="23">
        <v>79</v>
      </c>
      <c r="B84" s="23" t="s">
        <v>1013</v>
      </c>
      <c r="C84" s="23" t="s">
        <v>56</v>
      </c>
      <c r="D84" s="23" t="s">
        <v>596</v>
      </c>
      <c r="E84" s="24" t="str">
        <f t="shared" si="4"/>
        <v>С</v>
      </c>
      <c r="F84" s="24" t="str">
        <f t="shared" si="5"/>
        <v>В</v>
      </c>
      <c r="G84" s="24" t="str">
        <f t="shared" si="6"/>
        <v>Н</v>
      </c>
      <c r="H84" s="23">
        <v>763212</v>
      </c>
      <c r="I84" s="25">
        <v>8</v>
      </c>
      <c r="J84" s="23" t="s">
        <v>1014</v>
      </c>
      <c r="K84" s="26" t="s">
        <v>26</v>
      </c>
      <c r="L84" s="27">
        <v>11</v>
      </c>
      <c r="M84" s="28">
        <f>IF(L84="-",0,IF(L84&gt;-20,20*L84/37))</f>
        <v>5.9459459459459456</v>
      </c>
      <c r="N84" s="27">
        <v>5.5</v>
      </c>
      <c r="O84" s="28">
        <f>IF(N84="-",0,IF(N84&gt;-40,40*N84/10))</f>
        <v>22</v>
      </c>
      <c r="P84" s="27">
        <v>43</v>
      </c>
      <c r="Q84" s="28">
        <v>26.98</v>
      </c>
      <c r="R84" s="29">
        <f>M84+O84+Q84</f>
        <v>54.925945945945941</v>
      </c>
      <c r="S84" s="40">
        <v>100</v>
      </c>
      <c r="T84" s="30">
        <f>R84/S84</f>
        <v>0.54925945945945942</v>
      </c>
      <c r="U84" s="23" t="s">
        <v>1261</v>
      </c>
    </row>
    <row r="85" spans="1:21">
      <c r="A85" s="23">
        <v>80</v>
      </c>
      <c r="B85" s="23" t="s">
        <v>1227</v>
      </c>
      <c r="C85" s="23"/>
      <c r="D85" s="23"/>
      <c r="E85" s="24" t="str">
        <f t="shared" si="4"/>
        <v>П</v>
      </c>
      <c r="F85" s="24" t="str">
        <f t="shared" si="5"/>
        <v/>
      </c>
      <c r="G85" s="24" t="str">
        <f t="shared" si="6"/>
        <v/>
      </c>
      <c r="H85" s="23">
        <v>764206</v>
      </c>
      <c r="I85" s="25">
        <v>8</v>
      </c>
      <c r="J85" s="49" t="s">
        <v>1228</v>
      </c>
      <c r="K85" s="26" t="s">
        <v>26</v>
      </c>
      <c r="L85" s="28">
        <v>13</v>
      </c>
      <c r="M85" s="28">
        <f>IF(L85="-",0,IF(L85&gt;-20,20*L85/37))</f>
        <v>7.0270270270270272</v>
      </c>
      <c r="N85" s="28">
        <v>4.5</v>
      </c>
      <c r="O85" s="28">
        <f>IF(N85="-",0,IF(N85&gt;-40,40*N85/10))</f>
        <v>18</v>
      </c>
      <c r="P85" s="27">
        <v>27</v>
      </c>
      <c r="Q85" s="28">
        <v>26.96</v>
      </c>
      <c r="R85" s="29">
        <f>M85+O85+Q85</f>
        <v>51.987027027027025</v>
      </c>
      <c r="S85" s="23">
        <v>100</v>
      </c>
      <c r="T85" s="30">
        <f>R85/S85</f>
        <v>0.51987027027027022</v>
      </c>
      <c r="U85" s="23" t="s">
        <v>1261</v>
      </c>
    </row>
    <row r="86" spans="1:21">
      <c r="A86" s="23">
        <v>81</v>
      </c>
      <c r="B86" s="40" t="s">
        <v>364</v>
      </c>
      <c r="C86" s="40" t="s">
        <v>333</v>
      </c>
      <c r="D86" s="40" t="s">
        <v>281</v>
      </c>
      <c r="E86" s="24" t="str">
        <f t="shared" si="4"/>
        <v>С</v>
      </c>
      <c r="F86" s="24" t="str">
        <f t="shared" si="5"/>
        <v>А</v>
      </c>
      <c r="G86" s="24" t="str">
        <f t="shared" si="6"/>
        <v>А</v>
      </c>
      <c r="H86" s="40">
        <v>764202</v>
      </c>
      <c r="I86" s="1">
        <v>7</v>
      </c>
      <c r="J86" s="40" t="s">
        <v>365</v>
      </c>
      <c r="K86" s="26" t="s">
        <v>26</v>
      </c>
      <c r="L86" s="43">
        <v>6.25</v>
      </c>
      <c r="M86" s="28">
        <f>IF(L86="-",0,IF(L86&gt;-20,20*L86/37))</f>
        <v>3.3783783783783785</v>
      </c>
      <c r="N86" s="43">
        <v>7.2</v>
      </c>
      <c r="O86" s="28">
        <f>IF(N86="-",0,IF(N86&gt;-40,40*N86/10))</f>
        <v>28.8</v>
      </c>
      <c r="P86" s="43">
        <v>25</v>
      </c>
      <c r="Q86" s="28">
        <v>18.88</v>
      </c>
      <c r="R86" s="29">
        <f>M86+O86+Q86</f>
        <v>51.058378378378379</v>
      </c>
      <c r="S86" s="23">
        <v>100</v>
      </c>
      <c r="T86" s="30">
        <f>R86/S86</f>
        <v>0.51058378378378377</v>
      </c>
      <c r="U86" s="23" t="s">
        <v>1261</v>
      </c>
    </row>
    <row r="87" spans="1:21">
      <c r="A87" s="23">
        <v>82</v>
      </c>
      <c r="B87" s="40" t="s">
        <v>1092</v>
      </c>
      <c r="C87" s="40" t="s">
        <v>599</v>
      </c>
      <c r="D87" s="40" t="s">
        <v>596</v>
      </c>
      <c r="E87" s="24" t="str">
        <f t="shared" si="4"/>
        <v>П</v>
      </c>
      <c r="F87" s="24" t="str">
        <f t="shared" si="5"/>
        <v>Н</v>
      </c>
      <c r="G87" s="24" t="str">
        <f t="shared" si="6"/>
        <v>Н</v>
      </c>
      <c r="H87" s="77" t="s">
        <v>1049</v>
      </c>
      <c r="I87" s="40">
        <v>7</v>
      </c>
      <c r="J87" s="40" t="s">
        <v>1093</v>
      </c>
      <c r="K87" s="26" t="s">
        <v>26</v>
      </c>
      <c r="L87" s="43">
        <v>4</v>
      </c>
      <c r="M87" s="51">
        <f>IF(L87="-",0,IF(L87&gt;-20,20*L87/57))</f>
        <v>1.4035087719298245</v>
      </c>
      <c r="N87" s="43">
        <v>4.5</v>
      </c>
      <c r="O87" s="28">
        <f>IF(N87="-",0,IF(N87&gt;-40,40*N87/10))</f>
        <v>18</v>
      </c>
      <c r="P87" s="43">
        <v>29</v>
      </c>
      <c r="Q87" s="28">
        <f>40*20/P87</f>
        <v>27.586206896551722</v>
      </c>
      <c r="R87" s="29">
        <f>SUM(M87,O87,Q87)</f>
        <v>46.989715668481551</v>
      </c>
      <c r="S87" s="23">
        <v>100</v>
      </c>
      <c r="T87" s="30">
        <f>R87/S87</f>
        <v>0.46989715668481552</v>
      </c>
      <c r="U87" s="23" t="s">
        <v>1261</v>
      </c>
    </row>
    <row r="88" spans="1:21">
      <c r="A88" s="23">
        <v>83</v>
      </c>
      <c r="B88" s="40" t="s">
        <v>903</v>
      </c>
      <c r="C88" s="40" t="s">
        <v>52</v>
      </c>
      <c r="D88" s="40" t="s">
        <v>53</v>
      </c>
      <c r="E88" s="24" t="str">
        <f t="shared" si="4"/>
        <v>Б</v>
      </c>
      <c r="F88" s="24" t="str">
        <f t="shared" si="5"/>
        <v>А</v>
      </c>
      <c r="G88" s="24" t="str">
        <f t="shared" si="6"/>
        <v>А</v>
      </c>
      <c r="H88" s="40">
        <v>766071</v>
      </c>
      <c r="I88" s="1">
        <v>8</v>
      </c>
      <c r="J88" s="40" t="s">
        <v>904</v>
      </c>
      <c r="K88" s="26" t="s">
        <v>26</v>
      </c>
      <c r="L88" s="43">
        <v>11</v>
      </c>
      <c r="M88" s="28">
        <f>IF(L88="-",0,IF(L88&gt;-20,20*L88/37))</f>
        <v>5.9459459459459456</v>
      </c>
      <c r="N88" s="43">
        <v>0</v>
      </c>
      <c r="O88" s="28">
        <f>IF(N88="-",0,IF(N88&gt;-40,40*N88/10))</f>
        <v>0</v>
      </c>
      <c r="P88" s="43">
        <v>14.03</v>
      </c>
      <c r="Q88" s="28">
        <v>40</v>
      </c>
      <c r="R88" s="29">
        <f>M88+O88+Q88</f>
        <v>45.945945945945944</v>
      </c>
      <c r="S88" s="23">
        <v>100</v>
      </c>
      <c r="T88" s="30">
        <f>R88/S88</f>
        <v>0.45945945945945943</v>
      </c>
      <c r="U88" s="23" t="s">
        <v>1261</v>
      </c>
    </row>
    <row r="89" spans="1:21">
      <c r="A89" s="23">
        <v>84</v>
      </c>
      <c r="B89" s="40" t="s">
        <v>905</v>
      </c>
      <c r="C89" s="40" t="s">
        <v>60</v>
      </c>
      <c r="D89" s="40" t="s">
        <v>53</v>
      </c>
      <c r="E89" s="24" t="str">
        <f t="shared" si="4"/>
        <v>П</v>
      </c>
      <c r="F89" s="24" t="str">
        <f t="shared" si="5"/>
        <v>Д</v>
      </c>
      <c r="G89" s="24" t="str">
        <f t="shared" si="6"/>
        <v>А</v>
      </c>
      <c r="H89" s="40">
        <v>766071</v>
      </c>
      <c r="I89" s="1">
        <v>8</v>
      </c>
      <c r="J89" s="40" t="s">
        <v>906</v>
      </c>
      <c r="K89" s="26" t="s">
        <v>26</v>
      </c>
      <c r="L89" s="43">
        <v>9</v>
      </c>
      <c r="M89" s="28">
        <f>IF(L89="-",0,IF(L89&gt;-20,20*L89/37))</f>
        <v>4.8648648648648649</v>
      </c>
      <c r="N89" s="43">
        <v>0</v>
      </c>
      <c r="O89" s="28">
        <f>IF(N89="-",0,IF(N89&gt;-40,40*N89/10))</f>
        <v>0</v>
      </c>
      <c r="P89" s="43">
        <v>15.08</v>
      </c>
      <c r="Q89" s="28">
        <v>37.21</v>
      </c>
      <c r="R89" s="29">
        <f>M89+O89+Q89</f>
        <v>42.074864864864864</v>
      </c>
      <c r="S89" s="23">
        <v>100</v>
      </c>
      <c r="T89" s="30">
        <f>R89/S89</f>
        <v>0.42074864864864864</v>
      </c>
      <c r="U89" s="23" t="s">
        <v>1261</v>
      </c>
    </row>
    <row r="90" spans="1:21">
      <c r="A90" s="23">
        <v>85</v>
      </c>
      <c r="B90" s="46" t="s">
        <v>951</v>
      </c>
      <c r="C90" s="40" t="s">
        <v>726</v>
      </c>
      <c r="D90" s="40" t="s">
        <v>143</v>
      </c>
      <c r="E90" s="24" t="str">
        <f t="shared" si="4"/>
        <v>М</v>
      </c>
      <c r="F90" s="24" t="str">
        <f t="shared" si="5"/>
        <v>И</v>
      </c>
      <c r="G90" s="24" t="str">
        <f t="shared" si="6"/>
        <v>В</v>
      </c>
      <c r="H90" s="42">
        <v>761301</v>
      </c>
      <c r="I90" s="1">
        <v>7</v>
      </c>
      <c r="J90" s="40" t="s">
        <v>313</v>
      </c>
      <c r="K90" s="26" t="s">
        <v>26</v>
      </c>
      <c r="L90" s="43">
        <v>9</v>
      </c>
      <c r="M90" s="28">
        <f>IF(L90="-",0,IF(L90&gt;-20,20*L90/49))</f>
        <v>3.6734693877551021</v>
      </c>
      <c r="N90" s="43">
        <v>7</v>
      </c>
      <c r="O90" s="28">
        <f>IF(N90="-",0,IF(N90&gt;-40,40*N90/10))</f>
        <v>28</v>
      </c>
      <c r="P90" s="43">
        <v>0</v>
      </c>
      <c r="Q90" s="28">
        <v>0</v>
      </c>
      <c r="R90" s="29">
        <v>16</v>
      </c>
      <c r="S90" s="23">
        <v>100</v>
      </c>
      <c r="T90" s="30">
        <f>R90/S90</f>
        <v>0.16</v>
      </c>
      <c r="U90" s="23" t="s">
        <v>1261</v>
      </c>
    </row>
    <row r="91" spans="1:21">
      <c r="A91" s="23">
        <v>86</v>
      </c>
      <c r="B91" s="40" t="s">
        <v>949</v>
      </c>
      <c r="C91" s="40" t="s">
        <v>950</v>
      </c>
      <c r="D91" s="40" t="s">
        <v>543</v>
      </c>
      <c r="E91" s="24" t="str">
        <f t="shared" si="4"/>
        <v>К</v>
      </c>
      <c r="F91" s="24" t="str">
        <f t="shared" si="5"/>
        <v>С</v>
      </c>
      <c r="G91" s="24" t="str">
        <f t="shared" si="6"/>
        <v>И</v>
      </c>
      <c r="H91" s="40">
        <v>761301</v>
      </c>
      <c r="I91" s="1">
        <v>7</v>
      </c>
      <c r="J91" s="40" t="s">
        <v>327</v>
      </c>
      <c r="K91" s="26" t="s">
        <v>26</v>
      </c>
      <c r="L91" s="43">
        <v>6</v>
      </c>
      <c r="M91" s="28">
        <f>IF(L91="-",0,IF(L91&gt;-20,20*L91/34))</f>
        <v>3.5294117647058822</v>
      </c>
      <c r="N91" s="43">
        <v>9</v>
      </c>
      <c r="O91" s="28">
        <f>IF(N91="-",0,IF(N91&gt;-40,40*N91/10))</f>
        <v>36</v>
      </c>
      <c r="P91" s="43">
        <v>0</v>
      </c>
      <c r="Q91" s="28">
        <v>0</v>
      </c>
      <c r="R91" s="29">
        <v>15</v>
      </c>
      <c r="S91" s="23">
        <v>100</v>
      </c>
      <c r="T91" s="30">
        <f>R91/S91</f>
        <v>0.15</v>
      </c>
      <c r="U91" s="23" t="s">
        <v>1261</v>
      </c>
    </row>
    <row r="92" spans="1:21">
      <c r="A92" s="23">
        <v>87</v>
      </c>
      <c r="B92" s="40" t="s">
        <v>952</v>
      </c>
      <c r="C92" s="40" t="s">
        <v>142</v>
      </c>
      <c r="D92" s="40" t="s">
        <v>588</v>
      </c>
      <c r="E92" s="24" t="str">
        <f t="shared" si="4"/>
        <v>Ш</v>
      </c>
      <c r="F92" s="24" t="str">
        <f t="shared" si="5"/>
        <v>А</v>
      </c>
      <c r="G92" s="24" t="str">
        <f t="shared" si="6"/>
        <v>И</v>
      </c>
      <c r="H92" s="66">
        <v>761301</v>
      </c>
      <c r="I92" s="1">
        <v>7</v>
      </c>
      <c r="J92" s="40" t="s">
        <v>357</v>
      </c>
      <c r="K92" s="26" t="s">
        <v>26</v>
      </c>
      <c r="L92" s="43">
        <v>11</v>
      </c>
      <c r="M92" s="28">
        <f>IF(L92="-",0,IF(L92&gt;-20,20*L92/49))</f>
        <v>4.4897959183673466</v>
      </c>
      <c r="N92" s="43">
        <v>6</v>
      </c>
      <c r="O92" s="28">
        <f>IF(N92="-",0,IF(N92&gt;-40,40*N92/10))</f>
        <v>24</v>
      </c>
      <c r="P92" s="40">
        <v>0</v>
      </c>
      <c r="Q92" s="28">
        <v>0</v>
      </c>
      <c r="R92" s="29">
        <v>15</v>
      </c>
      <c r="S92" s="23">
        <v>100</v>
      </c>
      <c r="T92" s="30">
        <f>R92/S92</f>
        <v>0.15</v>
      </c>
      <c r="U92" s="23" t="s">
        <v>1261</v>
      </c>
    </row>
    <row r="93" spans="1:21">
      <c r="A93" s="23">
        <v>88</v>
      </c>
      <c r="B93" s="83" t="s">
        <v>538</v>
      </c>
      <c r="C93" s="83" t="s">
        <v>539</v>
      </c>
      <c r="D93" s="83" t="s">
        <v>307</v>
      </c>
      <c r="E93" s="24" t="str">
        <f t="shared" si="4"/>
        <v>Ш</v>
      </c>
      <c r="F93" s="24" t="str">
        <f t="shared" si="5"/>
        <v>В</v>
      </c>
      <c r="G93" s="24" t="str">
        <f t="shared" si="6"/>
        <v>Ю</v>
      </c>
      <c r="H93" s="73">
        <v>764204</v>
      </c>
      <c r="I93" s="83">
        <v>8</v>
      </c>
      <c r="J93" s="83" t="s">
        <v>540</v>
      </c>
      <c r="K93" s="26" t="s">
        <v>26</v>
      </c>
      <c r="L93" s="43">
        <v>22</v>
      </c>
      <c r="M93" s="28">
        <f>IF(L93="-",0,IF(L93&gt;-20,20*L93/37))</f>
        <v>11.891891891891891</v>
      </c>
      <c r="N93" s="43">
        <v>0</v>
      </c>
      <c r="O93" s="28">
        <f>IF(N93="-",0,IF(N93&gt;-40,40*N93/10))</f>
        <v>0</v>
      </c>
      <c r="P93" s="43">
        <v>0</v>
      </c>
      <c r="Q93" s="28">
        <v>0</v>
      </c>
      <c r="R93" s="29">
        <f>M93+O93+Q93</f>
        <v>11.891891891891891</v>
      </c>
      <c r="S93" s="23">
        <v>100</v>
      </c>
      <c r="T93" s="30">
        <f>R93/S93</f>
        <v>0.11891891891891891</v>
      </c>
      <c r="U93" s="23" t="s">
        <v>1261</v>
      </c>
    </row>
    <row r="94" spans="1:21">
      <c r="A94" s="23">
        <v>89</v>
      </c>
      <c r="B94" s="73" t="s">
        <v>640</v>
      </c>
      <c r="C94" s="73" t="s">
        <v>148</v>
      </c>
      <c r="D94" s="73" t="s">
        <v>139</v>
      </c>
      <c r="E94" s="24" t="str">
        <f t="shared" si="4"/>
        <v>Б</v>
      </c>
      <c r="F94" s="24" t="str">
        <f t="shared" si="5"/>
        <v>В</v>
      </c>
      <c r="G94" s="24" t="str">
        <f t="shared" si="6"/>
        <v>Е</v>
      </c>
      <c r="H94" s="42">
        <v>760188</v>
      </c>
      <c r="I94" s="1">
        <v>8</v>
      </c>
      <c r="J94" s="40">
        <v>809</v>
      </c>
      <c r="K94" s="26" t="s">
        <v>26</v>
      </c>
      <c r="L94" s="43">
        <v>22</v>
      </c>
      <c r="M94" s="28">
        <f>IF(L94="-",0,IF(L94&gt;-20,20*L94/37))</f>
        <v>11.891891891891891</v>
      </c>
      <c r="N94" s="43">
        <v>0</v>
      </c>
      <c r="O94" s="28">
        <f>IF(N94="-",0,IF(N94&gt;-40,40*N94/10))</f>
        <v>0</v>
      </c>
      <c r="P94" s="43">
        <v>0</v>
      </c>
      <c r="Q94" s="28">
        <v>0</v>
      </c>
      <c r="R94" s="29">
        <f>M94+O94+Q94</f>
        <v>11.891891891891891</v>
      </c>
      <c r="S94" s="23">
        <v>100</v>
      </c>
      <c r="T94" s="30">
        <f>R94/S94</f>
        <v>0.11891891891891891</v>
      </c>
      <c r="U94" s="23" t="s">
        <v>1261</v>
      </c>
    </row>
  </sheetData>
  <sheetProtection algorithmName="SHA-512" hashValue="H24U2DmS0Y3GVJ1ysabANVjfo03raXR2KEjZIjoMW6wYu7fPuldiq6f1jEvvqvrSsoXwDstdzzdaGXJAf7bUzA==" saltValue="x14WqNfrKOJTLTFqzAqrnA==" spinCount="100000" sheet="1" objects="1" scenarios="1"/>
  <sortState xmlns:xlrd2="http://schemas.microsoft.com/office/spreadsheetml/2017/richdata2" ref="B6:T94">
    <sortCondition descending="1" ref="R6:R94"/>
  </sortState>
  <mergeCells count="21">
    <mergeCell ref="K3:K5"/>
    <mergeCell ref="R3:R5"/>
    <mergeCell ref="S3:S5"/>
    <mergeCell ref="T3:T5"/>
    <mergeCell ref="U3:U5"/>
    <mergeCell ref="L1:Q1"/>
    <mergeCell ref="A2:C2"/>
    <mergeCell ref="L3:Q3"/>
    <mergeCell ref="L4:M4"/>
    <mergeCell ref="N4:O4"/>
    <mergeCell ref="P4:Q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69930555555555596" right="0.69930555555555596" top="0.75" bottom="0.75" header="0.3" footer="0.3"/>
  <pageSetup paperSize="9" scale="6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80"/>
  <sheetViews>
    <sheetView zoomScale="75" zoomScaleNormal="75" workbookViewId="0">
      <selection activeCell="I3" sqref="I3:I5"/>
    </sheetView>
  </sheetViews>
  <sheetFormatPr defaultColWidth="9.109375" defaultRowHeight="15.6"/>
  <cols>
    <col min="1" max="1" width="7.44140625" style="2" customWidth="1"/>
    <col min="2" max="2" width="20.33203125" style="2" customWidth="1"/>
    <col min="3" max="3" width="18" style="2" hidden="1" customWidth="1"/>
    <col min="4" max="4" width="22.109375" style="2" hidden="1" customWidth="1"/>
    <col min="5" max="5" width="4.109375" style="2" hidden="1" customWidth="1"/>
    <col min="6" max="7" width="4.109375" style="2" customWidth="1"/>
    <col min="8" max="8" width="13.109375" style="2" customWidth="1"/>
    <col min="9" max="9" width="8.109375" style="3" customWidth="1"/>
    <col min="10" max="10" width="12.33203125" style="2" hidden="1" customWidth="1"/>
    <col min="11" max="11" width="25.6640625" style="2" customWidth="1"/>
    <col min="12" max="12" width="10.44140625" style="2" hidden="1" customWidth="1"/>
    <col min="13" max="13" width="10.44140625" style="7" hidden="1" customWidth="1"/>
    <col min="14" max="14" width="13.33203125" style="2" hidden="1" customWidth="1"/>
    <col min="15" max="16" width="12" style="2" hidden="1" customWidth="1"/>
    <col min="17" max="17" width="13.33203125" style="2" hidden="1" customWidth="1"/>
    <col min="18" max="18" width="10.109375" style="5" customWidth="1"/>
    <col min="19" max="20" width="10" style="2" customWidth="1"/>
    <col min="21" max="21" width="12.5546875" style="5" customWidth="1"/>
    <col min="22" max="16384" width="9.109375" style="2"/>
  </cols>
  <sheetData>
    <row r="1" spans="1:21">
      <c r="A1" s="2" t="s">
        <v>0</v>
      </c>
      <c r="K1" s="2" t="s">
        <v>1</v>
      </c>
      <c r="L1" s="4"/>
      <c r="M1" s="4"/>
      <c r="N1" s="4"/>
      <c r="O1" s="4"/>
      <c r="P1" s="4"/>
      <c r="Q1" s="4"/>
    </row>
    <row r="2" spans="1:21">
      <c r="A2" s="6" t="s">
        <v>2</v>
      </c>
      <c r="B2" s="6"/>
      <c r="C2" s="6"/>
    </row>
    <row r="3" spans="1:21" s="14" customFormat="1" ht="22.5" customHeight="1">
      <c r="A3" s="8" t="s">
        <v>3</v>
      </c>
      <c r="B3" s="8" t="s">
        <v>4</v>
      </c>
      <c r="C3" s="8" t="s">
        <v>5</v>
      </c>
      <c r="D3" s="8" t="s">
        <v>6</v>
      </c>
      <c r="E3" s="8"/>
      <c r="F3" s="8"/>
      <c r="G3" s="8"/>
      <c r="H3" s="8" t="s">
        <v>7</v>
      </c>
      <c r="I3" s="9" t="s">
        <v>1259</v>
      </c>
      <c r="J3" s="8" t="s">
        <v>9</v>
      </c>
      <c r="K3" s="8" t="s">
        <v>10</v>
      </c>
      <c r="L3" s="10" t="s">
        <v>11</v>
      </c>
      <c r="M3" s="11"/>
      <c r="N3" s="11"/>
      <c r="O3" s="11"/>
      <c r="P3" s="11"/>
      <c r="Q3" s="12"/>
      <c r="R3" s="13" t="s">
        <v>12</v>
      </c>
      <c r="S3" s="8" t="s">
        <v>13</v>
      </c>
      <c r="T3" s="8" t="s">
        <v>14</v>
      </c>
      <c r="U3" s="13" t="s">
        <v>15</v>
      </c>
    </row>
    <row r="4" spans="1:21" s="14" customFormat="1" ht="16.5" customHeight="1">
      <c r="A4" s="15"/>
      <c r="B4" s="15"/>
      <c r="C4" s="15"/>
      <c r="D4" s="15"/>
      <c r="E4" s="15"/>
      <c r="F4" s="15"/>
      <c r="G4" s="15"/>
      <c r="H4" s="15"/>
      <c r="I4" s="16"/>
      <c r="J4" s="15"/>
      <c r="K4" s="15"/>
      <c r="L4" s="10" t="s">
        <v>16</v>
      </c>
      <c r="M4" s="12"/>
      <c r="N4" s="10" t="s">
        <v>17</v>
      </c>
      <c r="O4" s="12"/>
      <c r="P4" s="10" t="s">
        <v>18</v>
      </c>
      <c r="Q4" s="12"/>
      <c r="R4" s="17"/>
      <c r="S4" s="15"/>
      <c r="T4" s="15"/>
      <c r="U4" s="17"/>
    </row>
    <row r="5" spans="1:21" s="14" customFormat="1">
      <c r="A5" s="18"/>
      <c r="B5" s="18"/>
      <c r="C5" s="18"/>
      <c r="D5" s="18"/>
      <c r="E5" s="18"/>
      <c r="F5" s="18"/>
      <c r="G5" s="18"/>
      <c r="H5" s="18"/>
      <c r="I5" s="19"/>
      <c r="J5" s="18"/>
      <c r="K5" s="18"/>
      <c r="L5" s="20" t="s">
        <v>19</v>
      </c>
      <c r="M5" s="21" t="s">
        <v>20</v>
      </c>
      <c r="N5" s="20" t="s">
        <v>19</v>
      </c>
      <c r="O5" s="20" t="s">
        <v>20</v>
      </c>
      <c r="P5" s="20" t="s">
        <v>21</v>
      </c>
      <c r="Q5" s="20" t="s">
        <v>20</v>
      </c>
      <c r="R5" s="22"/>
      <c r="S5" s="18"/>
      <c r="T5" s="18"/>
      <c r="U5" s="22"/>
    </row>
    <row r="6" spans="1:21" ht="18.75" customHeight="1">
      <c r="A6" s="23">
        <v>1</v>
      </c>
      <c r="B6" s="23" t="s">
        <v>716</v>
      </c>
      <c r="C6" s="23" t="s">
        <v>698</v>
      </c>
      <c r="D6" s="23" t="s">
        <v>119</v>
      </c>
      <c r="E6" s="24" t="str">
        <f>LEFT(B6,1)</f>
        <v>Т</v>
      </c>
      <c r="F6" s="24" t="str">
        <f t="shared" ref="F6:G6" si="0">LEFT(C6,1)</f>
        <v>Н</v>
      </c>
      <c r="G6" s="24" t="str">
        <f t="shared" si="0"/>
        <v>А</v>
      </c>
      <c r="H6" s="23" t="s">
        <v>696</v>
      </c>
      <c r="I6" s="25">
        <v>11</v>
      </c>
      <c r="J6" s="23" t="s">
        <v>600</v>
      </c>
      <c r="K6" s="26" t="s">
        <v>26</v>
      </c>
      <c r="L6" s="27">
        <v>44</v>
      </c>
      <c r="M6" s="28">
        <f>IF(L6="-",0,IF(L6&gt;-20,20*L6/49))</f>
        <v>17.959183673469386</v>
      </c>
      <c r="N6" s="27">
        <v>9.8000000000000007</v>
      </c>
      <c r="O6" s="28">
        <f>IF(N6="-",0,IF(N6&gt;-40,40*N6/10))</f>
        <v>39.200000000000003</v>
      </c>
      <c r="P6" s="27">
        <v>23.3</v>
      </c>
      <c r="Q6" s="28">
        <v>40</v>
      </c>
      <c r="R6" s="29">
        <f>M6+O6+Q6</f>
        <v>97.159183673469386</v>
      </c>
      <c r="S6" s="23">
        <v>100</v>
      </c>
      <c r="T6" s="30">
        <f t="shared" ref="T6:T69" si="1">R6/S6</f>
        <v>0.97159183673469385</v>
      </c>
      <c r="U6" s="23" t="s">
        <v>1260</v>
      </c>
    </row>
    <row r="7" spans="1:21">
      <c r="A7" s="23">
        <v>2</v>
      </c>
      <c r="B7" s="71" t="s">
        <v>565</v>
      </c>
      <c r="C7" s="71" t="s">
        <v>75</v>
      </c>
      <c r="D7" s="71" t="s">
        <v>557</v>
      </c>
      <c r="E7" s="24" t="str">
        <f t="shared" ref="E7:E70" si="2">LEFT(B7,1)</f>
        <v>Б</v>
      </c>
      <c r="F7" s="24" t="str">
        <f t="shared" ref="F7:F70" si="3">LEFT(C7,1)</f>
        <v>Д</v>
      </c>
      <c r="G7" s="24" t="str">
        <f t="shared" ref="G7:G70" si="4">LEFT(D7,1)</f>
        <v>Э</v>
      </c>
      <c r="H7" s="37">
        <v>764204</v>
      </c>
      <c r="I7" s="71">
        <v>10</v>
      </c>
      <c r="J7" s="71" t="s">
        <v>566</v>
      </c>
      <c r="K7" s="26" t="s">
        <v>26</v>
      </c>
      <c r="L7" s="27">
        <v>32.5</v>
      </c>
      <c r="M7" s="28">
        <f>IF(L7="-",0,IF(L7&gt;-20,20*L7/49))</f>
        <v>13.26530612244898</v>
      </c>
      <c r="N7" s="27">
        <v>9.6999999999999993</v>
      </c>
      <c r="O7" s="28">
        <f>IF(N7="-",0,IF(N7&gt;-40,40*N7/10))</f>
        <v>38.799999999999997</v>
      </c>
      <c r="P7" s="27">
        <v>26.13</v>
      </c>
      <c r="Q7" s="28">
        <v>40</v>
      </c>
      <c r="R7" s="29">
        <f>M7+O7+Q7</f>
        <v>92.065306122448973</v>
      </c>
      <c r="S7" s="23">
        <v>100</v>
      </c>
      <c r="T7" s="30">
        <f t="shared" si="1"/>
        <v>0.92065306122448975</v>
      </c>
      <c r="U7" s="23" t="s">
        <v>1260</v>
      </c>
    </row>
    <row r="8" spans="1:21">
      <c r="A8" s="23">
        <v>3</v>
      </c>
      <c r="B8" s="23" t="s">
        <v>114</v>
      </c>
      <c r="C8" s="23" t="s">
        <v>115</v>
      </c>
      <c r="D8" s="23" t="s">
        <v>116</v>
      </c>
      <c r="E8" s="24" t="str">
        <f t="shared" si="2"/>
        <v>Р</v>
      </c>
      <c r="F8" s="24" t="str">
        <f t="shared" si="3"/>
        <v>К</v>
      </c>
      <c r="G8" s="24" t="str">
        <f t="shared" si="4"/>
        <v>С</v>
      </c>
      <c r="H8" s="23">
        <v>760189</v>
      </c>
      <c r="I8" s="25">
        <v>10</v>
      </c>
      <c r="J8" s="23" t="s">
        <v>117</v>
      </c>
      <c r="K8" s="26" t="s">
        <v>26</v>
      </c>
      <c r="L8" s="27">
        <v>43</v>
      </c>
      <c r="M8" s="28">
        <f>IF(L8="-",0,IF(L8&gt;-20,20*L8/49))</f>
        <v>17.551020408163264</v>
      </c>
      <c r="N8" s="23">
        <v>9</v>
      </c>
      <c r="O8" s="28">
        <f>IF(N8="-",0,IF(N8&gt;-40,40*N8/10))</f>
        <v>36</v>
      </c>
      <c r="P8" s="27">
        <v>21.6</v>
      </c>
      <c r="Q8" s="28">
        <v>37.409999999999997</v>
      </c>
      <c r="R8" s="29">
        <f>M8+O8+Q8</f>
        <v>90.961020408163265</v>
      </c>
      <c r="S8" s="23">
        <v>100</v>
      </c>
      <c r="T8" s="30">
        <f t="shared" si="1"/>
        <v>0.90961020408163262</v>
      </c>
      <c r="U8" s="23" t="s">
        <v>1260</v>
      </c>
    </row>
    <row r="9" spans="1:21">
      <c r="A9" s="23">
        <v>4</v>
      </c>
      <c r="B9" s="31" t="s">
        <v>782</v>
      </c>
      <c r="C9" s="23" t="s">
        <v>71</v>
      </c>
      <c r="D9" s="23" t="s">
        <v>123</v>
      </c>
      <c r="E9" s="24" t="str">
        <f t="shared" si="2"/>
        <v>С</v>
      </c>
      <c r="F9" s="24" t="str">
        <f t="shared" si="3"/>
        <v>С</v>
      </c>
      <c r="G9" s="24" t="str">
        <f t="shared" si="4"/>
        <v>В</v>
      </c>
      <c r="H9" s="26">
        <v>760184</v>
      </c>
      <c r="I9" s="25">
        <v>11</v>
      </c>
      <c r="J9" s="23" t="s">
        <v>783</v>
      </c>
      <c r="K9" s="26" t="s">
        <v>26</v>
      </c>
      <c r="L9" s="27">
        <v>37</v>
      </c>
      <c r="M9" s="28">
        <f>IF(L9="-",0,IF(L9&gt;-20,20*L9/49))</f>
        <v>15.102040816326531</v>
      </c>
      <c r="N9" s="27">
        <v>8.9</v>
      </c>
      <c r="O9" s="28">
        <f>IF(N9="-",0,IF(N9&gt;-40,40*N9/10))</f>
        <v>35.6</v>
      </c>
      <c r="P9" s="27">
        <v>26</v>
      </c>
      <c r="Q9" s="28">
        <v>40</v>
      </c>
      <c r="R9" s="29">
        <f>M9+O9+Q9</f>
        <v>90.70204081632653</v>
      </c>
      <c r="S9" s="23">
        <v>100</v>
      </c>
      <c r="T9" s="30">
        <f t="shared" si="1"/>
        <v>0.90702040816326535</v>
      </c>
      <c r="U9" s="23" t="s">
        <v>1260</v>
      </c>
    </row>
    <row r="10" spans="1:21">
      <c r="A10" s="23">
        <v>5</v>
      </c>
      <c r="B10" s="31" t="s">
        <v>381</v>
      </c>
      <c r="C10" s="23" t="s">
        <v>382</v>
      </c>
      <c r="D10" s="23" t="s">
        <v>220</v>
      </c>
      <c r="E10" s="24" t="str">
        <f t="shared" si="2"/>
        <v>К</v>
      </c>
      <c r="F10" s="24" t="str">
        <f t="shared" si="3"/>
        <v>М</v>
      </c>
      <c r="G10" s="24" t="str">
        <f t="shared" si="4"/>
        <v>Е</v>
      </c>
      <c r="H10" s="26">
        <v>764202</v>
      </c>
      <c r="I10" s="25">
        <v>11</v>
      </c>
      <c r="J10" s="23" t="s">
        <v>383</v>
      </c>
      <c r="K10" s="26" t="s">
        <v>26</v>
      </c>
      <c r="L10" s="27">
        <v>40</v>
      </c>
      <c r="M10" s="28">
        <f>IF(L10="-",0,IF(L10&gt;-20,20*L10/49))</f>
        <v>16.326530612244898</v>
      </c>
      <c r="N10" s="27">
        <v>8.5</v>
      </c>
      <c r="O10" s="28">
        <f>IF(N10="-",0,IF(N10&gt;-40,40*N10/10))</f>
        <v>34</v>
      </c>
      <c r="P10" s="27">
        <v>25</v>
      </c>
      <c r="Q10" s="28">
        <v>40</v>
      </c>
      <c r="R10" s="29">
        <f>M10+O10+Q10</f>
        <v>90.326530612244895</v>
      </c>
      <c r="S10" s="23">
        <v>100</v>
      </c>
      <c r="T10" s="30">
        <f t="shared" si="1"/>
        <v>0.90326530612244893</v>
      </c>
      <c r="U10" s="23" t="s">
        <v>1260</v>
      </c>
    </row>
    <row r="11" spans="1:21">
      <c r="A11" s="23">
        <v>6</v>
      </c>
      <c r="B11" s="23" t="s">
        <v>926</v>
      </c>
      <c r="C11" s="23" t="s">
        <v>927</v>
      </c>
      <c r="D11" s="23" t="s">
        <v>513</v>
      </c>
      <c r="E11" s="24" t="str">
        <f t="shared" si="2"/>
        <v>А</v>
      </c>
      <c r="F11" s="24" t="str">
        <f t="shared" si="3"/>
        <v>Я</v>
      </c>
      <c r="G11" s="24" t="str">
        <f t="shared" si="4"/>
        <v>А</v>
      </c>
      <c r="H11" s="23">
        <v>760239</v>
      </c>
      <c r="I11" s="25">
        <v>11</v>
      </c>
      <c r="J11" s="23" t="s">
        <v>600</v>
      </c>
      <c r="K11" s="26" t="s">
        <v>26</v>
      </c>
      <c r="L11" s="27">
        <v>35</v>
      </c>
      <c r="M11" s="28">
        <f>IF(L11="-",0,IF(L11&gt;-20,20*L11/49))</f>
        <v>14.285714285714286</v>
      </c>
      <c r="N11" s="27">
        <v>9.4</v>
      </c>
      <c r="O11" s="28">
        <f>IF(N11="-",0,IF(N11&gt;-40,40*N11/10))</f>
        <v>37.6</v>
      </c>
      <c r="P11" s="27">
        <v>19.41</v>
      </c>
      <c r="Q11" s="28">
        <v>38</v>
      </c>
      <c r="R11" s="29">
        <f>M11+O11+Q11</f>
        <v>89.885714285714286</v>
      </c>
      <c r="S11" s="23">
        <v>100</v>
      </c>
      <c r="T11" s="30">
        <f t="shared" si="1"/>
        <v>0.89885714285714291</v>
      </c>
      <c r="U11" s="23" t="s">
        <v>1260</v>
      </c>
    </row>
    <row r="12" spans="1:21">
      <c r="A12" s="23">
        <v>7</v>
      </c>
      <c r="B12" s="23" t="s">
        <v>784</v>
      </c>
      <c r="C12" s="23" t="s">
        <v>431</v>
      </c>
      <c r="D12" s="23" t="s">
        <v>123</v>
      </c>
      <c r="E12" s="24" t="str">
        <f t="shared" si="2"/>
        <v>И</v>
      </c>
      <c r="F12" s="24" t="str">
        <f t="shared" si="3"/>
        <v>С</v>
      </c>
      <c r="G12" s="24" t="str">
        <f t="shared" si="4"/>
        <v>В</v>
      </c>
      <c r="H12" s="23">
        <v>760184</v>
      </c>
      <c r="I12" s="25">
        <v>11</v>
      </c>
      <c r="J12" s="23" t="s">
        <v>785</v>
      </c>
      <c r="K12" s="26" t="s">
        <v>26</v>
      </c>
      <c r="L12" s="27">
        <v>37</v>
      </c>
      <c r="M12" s="28">
        <f>IF(L12="-",0,IF(L12&gt;-20,20*L12/49))</f>
        <v>15.102040816326531</v>
      </c>
      <c r="N12" s="27">
        <v>8.6999999999999993</v>
      </c>
      <c r="O12" s="28">
        <f>IF(N12="-",0,IF(N12&gt;-40,40*N12/10))</f>
        <v>34.799999999999997</v>
      </c>
      <c r="P12" s="23">
        <v>27</v>
      </c>
      <c r="Q12" s="28">
        <v>38.520000000000003</v>
      </c>
      <c r="R12" s="29">
        <f>M12+O12+Q12</f>
        <v>88.422040816326529</v>
      </c>
      <c r="S12" s="23">
        <v>100</v>
      </c>
      <c r="T12" s="30">
        <f t="shared" si="1"/>
        <v>0.8842204081632653</v>
      </c>
      <c r="U12" s="23" t="s">
        <v>1260</v>
      </c>
    </row>
    <row r="13" spans="1:21">
      <c r="A13" s="23">
        <v>8</v>
      </c>
      <c r="B13" s="37" t="s">
        <v>655</v>
      </c>
      <c r="C13" s="37" t="s">
        <v>656</v>
      </c>
      <c r="D13" s="37" t="s">
        <v>657</v>
      </c>
      <c r="E13" s="24" t="str">
        <f t="shared" si="2"/>
        <v>И</v>
      </c>
      <c r="F13" s="24" t="str">
        <f t="shared" si="3"/>
        <v>А</v>
      </c>
      <c r="G13" s="24" t="str">
        <f t="shared" si="4"/>
        <v>С</v>
      </c>
      <c r="H13" s="26">
        <v>760188</v>
      </c>
      <c r="I13" s="25">
        <v>11</v>
      </c>
      <c r="J13" s="23">
        <v>1102</v>
      </c>
      <c r="K13" s="26" t="s">
        <v>26</v>
      </c>
      <c r="L13" s="27">
        <v>32</v>
      </c>
      <c r="M13" s="28">
        <f>IF(L13="-",0,IF(L13&gt;-20,20*L13/49))</f>
        <v>13.061224489795919</v>
      </c>
      <c r="N13" s="27">
        <v>8.8000000000000007</v>
      </c>
      <c r="O13" s="28">
        <f>IF(N13="-",0,IF(N13&gt;-40,40*N13/10))</f>
        <v>35.200000000000003</v>
      </c>
      <c r="P13" s="27">
        <v>27.6</v>
      </c>
      <c r="Q13" s="28">
        <v>40</v>
      </c>
      <c r="R13" s="29">
        <f>M13+O13+Q13</f>
        <v>88.261224489795921</v>
      </c>
      <c r="S13" s="23">
        <v>100</v>
      </c>
      <c r="T13" s="30">
        <f t="shared" si="1"/>
        <v>0.8826122448979592</v>
      </c>
      <c r="U13" s="23" t="s">
        <v>1260</v>
      </c>
    </row>
    <row r="14" spans="1:21">
      <c r="A14" s="23">
        <v>9</v>
      </c>
      <c r="B14" s="31" t="s">
        <v>118</v>
      </c>
      <c r="C14" s="23" t="s">
        <v>115</v>
      </c>
      <c r="D14" s="23" t="s">
        <v>119</v>
      </c>
      <c r="E14" s="24" t="str">
        <f t="shared" si="2"/>
        <v>С</v>
      </c>
      <c r="F14" s="24" t="str">
        <f t="shared" si="3"/>
        <v>К</v>
      </c>
      <c r="G14" s="24" t="str">
        <f t="shared" si="4"/>
        <v>А</v>
      </c>
      <c r="H14" s="26">
        <v>760189</v>
      </c>
      <c r="I14" s="25">
        <v>10</v>
      </c>
      <c r="J14" s="23" t="s">
        <v>120</v>
      </c>
      <c r="K14" s="26" t="s">
        <v>26</v>
      </c>
      <c r="L14" s="27">
        <v>43</v>
      </c>
      <c r="M14" s="28">
        <f>IF(L14="-",0,IF(L14&gt;-20,20*L14/49))</f>
        <v>17.551020408163264</v>
      </c>
      <c r="N14" s="27">
        <v>9</v>
      </c>
      <c r="O14" s="28">
        <f>IF(N14="-",0,IF(N14&gt;-40,40*N14/10))</f>
        <v>36</v>
      </c>
      <c r="P14" s="27">
        <v>23.6</v>
      </c>
      <c r="Q14" s="28">
        <v>34.24</v>
      </c>
      <c r="R14" s="29">
        <f>M14+O14+Q14</f>
        <v>87.791020408163263</v>
      </c>
      <c r="S14" s="23">
        <v>100</v>
      </c>
      <c r="T14" s="30">
        <f t="shared" si="1"/>
        <v>0.87791020408163267</v>
      </c>
      <c r="U14" s="23" t="s">
        <v>1260</v>
      </c>
    </row>
    <row r="15" spans="1:21">
      <c r="A15" s="23">
        <v>10</v>
      </c>
      <c r="B15" s="31" t="s">
        <v>928</v>
      </c>
      <c r="C15" s="23" t="s">
        <v>561</v>
      </c>
      <c r="D15" s="23" t="s">
        <v>119</v>
      </c>
      <c r="E15" s="24" t="str">
        <f t="shared" si="2"/>
        <v>К</v>
      </c>
      <c r="F15" s="24" t="str">
        <f t="shared" si="3"/>
        <v>В</v>
      </c>
      <c r="G15" s="24" t="str">
        <f t="shared" si="4"/>
        <v>А</v>
      </c>
      <c r="H15" s="26">
        <v>760239</v>
      </c>
      <c r="I15" s="25">
        <v>9</v>
      </c>
      <c r="J15" s="23" t="s">
        <v>397</v>
      </c>
      <c r="K15" s="26" t="s">
        <v>26</v>
      </c>
      <c r="L15" s="27">
        <v>27</v>
      </c>
      <c r="M15" s="28">
        <f>IF(L15="-",0,IF(L15&gt;-20,20*L15/49))</f>
        <v>11.020408163265307</v>
      </c>
      <c r="N15" s="27">
        <v>9</v>
      </c>
      <c r="O15" s="28">
        <f>IF(N15="-",0,IF(N15&gt;-40,40*N15/10))</f>
        <v>36</v>
      </c>
      <c r="P15" s="27">
        <v>18.53</v>
      </c>
      <c r="Q15" s="28">
        <v>39.81</v>
      </c>
      <c r="R15" s="29">
        <f>M15+O15+Q15</f>
        <v>86.830408163265304</v>
      </c>
      <c r="S15" s="23">
        <v>100</v>
      </c>
      <c r="T15" s="30">
        <f t="shared" si="1"/>
        <v>0.86830408163265305</v>
      </c>
      <c r="U15" s="23" t="s">
        <v>1260</v>
      </c>
    </row>
    <row r="16" spans="1:21">
      <c r="A16" s="23">
        <v>11</v>
      </c>
      <c r="B16" s="23" t="s">
        <v>134</v>
      </c>
      <c r="C16" s="23" t="s">
        <v>75</v>
      </c>
      <c r="D16" s="23" t="s">
        <v>135</v>
      </c>
      <c r="E16" s="24" t="str">
        <f t="shared" si="2"/>
        <v>Ш</v>
      </c>
      <c r="F16" s="24" t="str">
        <f t="shared" si="3"/>
        <v>Д</v>
      </c>
      <c r="G16" s="24" t="str">
        <f t="shared" si="4"/>
        <v>Д</v>
      </c>
      <c r="H16" s="23">
        <v>760189</v>
      </c>
      <c r="I16" s="25">
        <v>11</v>
      </c>
      <c r="J16" s="23" t="s">
        <v>136</v>
      </c>
      <c r="K16" s="26" t="s">
        <v>26</v>
      </c>
      <c r="L16" s="27">
        <v>41</v>
      </c>
      <c r="M16" s="28">
        <f>IF(L16="-",0,IF(L16&gt;-20,20*L16/49))</f>
        <v>16.73469387755102</v>
      </c>
      <c r="N16" s="27">
        <v>7.5</v>
      </c>
      <c r="O16" s="28">
        <f>IF(N16="-",0,IF(N16&gt;-40,40*N16/10))</f>
        <v>30</v>
      </c>
      <c r="P16" s="27">
        <v>20.2</v>
      </c>
      <c r="Q16" s="28">
        <v>40</v>
      </c>
      <c r="R16" s="29">
        <f>M16+O16+Q16</f>
        <v>86.734693877551024</v>
      </c>
      <c r="S16" s="23">
        <v>100</v>
      </c>
      <c r="T16" s="30">
        <f t="shared" si="1"/>
        <v>0.86734693877551028</v>
      </c>
      <c r="U16" s="23" t="s">
        <v>1260</v>
      </c>
    </row>
    <row r="17" spans="1:21">
      <c r="A17" s="23">
        <v>12</v>
      </c>
      <c r="B17" s="23" t="s">
        <v>131</v>
      </c>
      <c r="C17" s="23" t="s">
        <v>132</v>
      </c>
      <c r="D17" s="23" t="s">
        <v>116</v>
      </c>
      <c r="E17" s="24" t="str">
        <f t="shared" si="2"/>
        <v>Я</v>
      </c>
      <c r="F17" s="24" t="str">
        <f t="shared" si="3"/>
        <v>Е</v>
      </c>
      <c r="G17" s="24" t="str">
        <f t="shared" si="4"/>
        <v>С</v>
      </c>
      <c r="H17" s="32">
        <v>760189</v>
      </c>
      <c r="I17" s="25">
        <v>11</v>
      </c>
      <c r="J17" s="23" t="s">
        <v>133</v>
      </c>
      <c r="K17" s="26" t="s">
        <v>26</v>
      </c>
      <c r="L17" s="27">
        <v>43</v>
      </c>
      <c r="M17" s="28">
        <f>IF(L17="-",0,IF(L17&gt;-20,20*L17/49))</f>
        <v>17.551020408163264</v>
      </c>
      <c r="N17" s="27">
        <v>8.5</v>
      </c>
      <c r="O17" s="28">
        <f>IF(N17="-",0,IF(N17&gt;-40,40*N17/10))</f>
        <v>34</v>
      </c>
      <c r="P17" s="23">
        <v>23</v>
      </c>
      <c r="Q17" s="28">
        <v>35.130000000000003</v>
      </c>
      <c r="R17" s="29">
        <f>M17+O17+Q17</f>
        <v>86.681020408163278</v>
      </c>
      <c r="S17" s="23">
        <v>100</v>
      </c>
      <c r="T17" s="30">
        <f t="shared" si="1"/>
        <v>0.86681020408163278</v>
      </c>
      <c r="U17" s="23" t="s">
        <v>1260</v>
      </c>
    </row>
    <row r="18" spans="1:21">
      <c r="A18" s="23">
        <v>13</v>
      </c>
      <c r="B18" s="31" t="s">
        <v>1005</v>
      </c>
      <c r="C18" s="23" t="s">
        <v>631</v>
      </c>
      <c r="D18" s="23" t="s">
        <v>513</v>
      </c>
      <c r="E18" s="24" t="str">
        <f t="shared" si="2"/>
        <v>Н</v>
      </c>
      <c r="F18" s="24" t="str">
        <f t="shared" si="3"/>
        <v>А</v>
      </c>
      <c r="G18" s="24" t="str">
        <f t="shared" si="4"/>
        <v>А</v>
      </c>
      <c r="H18" s="26">
        <v>763212</v>
      </c>
      <c r="I18" s="25">
        <v>10</v>
      </c>
      <c r="J18" s="23" t="s">
        <v>1006</v>
      </c>
      <c r="K18" s="26" t="s">
        <v>26</v>
      </c>
      <c r="L18" s="27">
        <v>26</v>
      </c>
      <c r="M18" s="28">
        <f>IF(L18="-",0,IF(L18&gt;-20,20*L18/49))</f>
        <v>10.612244897959183</v>
      </c>
      <c r="N18" s="27">
        <v>9</v>
      </c>
      <c r="O18" s="28">
        <f>IF(N18="-",0,IF(N18&gt;-40,40*N18/10))</f>
        <v>36</v>
      </c>
      <c r="P18" s="27">
        <v>52</v>
      </c>
      <c r="Q18" s="28">
        <v>40</v>
      </c>
      <c r="R18" s="29">
        <f>M18+O18+Q18</f>
        <v>86.612244897959187</v>
      </c>
      <c r="S18" s="23">
        <v>100</v>
      </c>
      <c r="T18" s="30">
        <f t="shared" si="1"/>
        <v>0.8661224489795919</v>
      </c>
      <c r="U18" s="23" t="s">
        <v>1260</v>
      </c>
    </row>
    <row r="19" spans="1:21">
      <c r="A19" s="23">
        <v>14</v>
      </c>
      <c r="B19" s="23" t="s">
        <v>111</v>
      </c>
      <c r="C19" s="23" t="s">
        <v>40</v>
      </c>
      <c r="D19" s="23" t="s">
        <v>112</v>
      </c>
      <c r="E19" s="24" t="str">
        <f t="shared" si="2"/>
        <v>К</v>
      </c>
      <c r="F19" s="24" t="str">
        <f t="shared" si="3"/>
        <v>В</v>
      </c>
      <c r="G19" s="24" t="str">
        <f t="shared" si="4"/>
        <v>А</v>
      </c>
      <c r="H19" s="23">
        <v>760189</v>
      </c>
      <c r="I19" s="25">
        <v>9</v>
      </c>
      <c r="J19" s="23" t="s">
        <v>113</v>
      </c>
      <c r="K19" s="26" t="s">
        <v>26</v>
      </c>
      <c r="L19" s="27">
        <v>45</v>
      </c>
      <c r="M19" s="28">
        <f>IF(L19="-",0,IF(L19&gt;-20,20*L19/49))</f>
        <v>18.367346938775512</v>
      </c>
      <c r="N19" s="27">
        <v>8.5</v>
      </c>
      <c r="O19" s="28">
        <f>IF(N19="-",0,IF(N19&gt;-40,40*N19/10))</f>
        <v>34</v>
      </c>
      <c r="P19" s="27">
        <v>23.8</v>
      </c>
      <c r="Q19" s="28">
        <v>33.950000000000003</v>
      </c>
      <c r="R19" s="29">
        <f>M19+O19+Q19</f>
        <v>86.317346938775515</v>
      </c>
      <c r="S19" s="23">
        <v>100</v>
      </c>
      <c r="T19" s="30">
        <f t="shared" si="1"/>
        <v>0.86317346938775519</v>
      </c>
      <c r="U19" s="23" t="s">
        <v>1260</v>
      </c>
    </row>
    <row r="20" spans="1:21">
      <c r="A20" s="23">
        <v>15</v>
      </c>
      <c r="B20" s="23" t="s">
        <v>1141</v>
      </c>
      <c r="C20" s="23" t="s">
        <v>36</v>
      </c>
      <c r="D20" s="23" t="s">
        <v>1136</v>
      </c>
      <c r="E20" s="24" t="str">
        <f t="shared" si="2"/>
        <v>Х</v>
      </c>
      <c r="F20" s="24" t="str">
        <f t="shared" si="3"/>
        <v>П</v>
      </c>
      <c r="G20" s="24" t="str">
        <f t="shared" si="4"/>
        <v>Н</v>
      </c>
      <c r="H20" s="23">
        <v>766010</v>
      </c>
      <c r="I20" s="25">
        <v>9</v>
      </c>
      <c r="J20" s="23" t="s">
        <v>1137</v>
      </c>
      <c r="K20" s="26" t="s">
        <v>1128</v>
      </c>
      <c r="L20" s="27">
        <v>25</v>
      </c>
      <c r="M20" s="28">
        <f>IF(L20="-",0,IF(L20&gt;-20,20*L20/49))</f>
        <v>10.204081632653061</v>
      </c>
      <c r="N20" s="27">
        <v>9</v>
      </c>
      <c r="O20" s="28">
        <f>IF(N20="-",0,IF(N20&gt;-40,40*N20/10))</f>
        <v>36</v>
      </c>
      <c r="P20" s="27">
        <v>32.86</v>
      </c>
      <c r="Q20" s="28">
        <v>40</v>
      </c>
      <c r="R20" s="29">
        <f>M20+O20+Q20</f>
        <v>86.204081632653057</v>
      </c>
      <c r="S20" s="23">
        <v>100</v>
      </c>
      <c r="T20" s="30">
        <f t="shared" si="1"/>
        <v>0.86204081632653062</v>
      </c>
      <c r="U20" s="23" t="s">
        <v>1260</v>
      </c>
    </row>
    <row r="21" spans="1:21">
      <c r="A21" s="23">
        <v>16</v>
      </c>
      <c r="B21" s="23" t="s">
        <v>384</v>
      </c>
      <c r="C21" s="23" t="s">
        <v>385</v>
      </c>
      <c r="D21" s="23" t="s">
        <v>386</v>
      </c>
      <c r="E21" s="24" t="str">
        <f t="shared" si="2"/>
        <v>Ф</v>
      </c>
      <c r="F21" s="24" t="str">
        <f t="shared" si="3"/>
        <v>Ю</v>
      </c>
      <c r="G21" s="24" t="str">
        <f t="shared" si="4"/>
        <v>Э</v>
      </c>
      <c r="H21" s="23">
        <v>764202</v>
      </c>
      <c r="I21" s="25">
        <v>11</v>
      </c>
      <c r="J21" s="23" t="s">
        <v>387</v>
      </c>
      <c r="K21" s="26" t="s">
        <v>26</v>
      </c>
      <c r="L21" s="27">
        <v>36</v>
      </c>
      <c r="M21" s="28">
        <f>IF(L21="-",0,IF(L21&gt;-20,20*L21/49))</f>
        <v>14.693877551020408</v>
      </c>
      <c r="N21" s="27">
        <v>8.6</v>
      </c>
      <c r="O21" s="28">
        <f>IF(N21="-",0,IF(N21&gt;-40,40*N21/10))</f>
        <v>34.4</v>
      </c>
      <c r="P21" s="23">
        <v>27</v>
      </c>
      <c r="Q21" s="28">
        <v>37.04</v>
      </c>
      <c r="R21" s="29">
        <f>M21+O21+Q21</f>
        <v>86.133877551020404</v>
      </c>
      <c r="S21" s="23">
        <v>100</v>
      </c>
      <c r="T21" s="30">
        <f t="shared" si="1"/>
        <v>0.86133877551020399</v>
      </c>
      <c r="U21" s="23" t="s">
        <v>1260</v>
      </c>
    </row>
    <row r="22" spans="1:21">
      <c r="A22" s="23">
        <v>17</v>
      </c>
      <c r="B22" s="23" t="s">
        <v>388</v>
      </c>
      <c r="C22" s="23" t="s">
        <v>231</v>
      </c>
      <c r="D22" s="23" t="s">
        <v>319</v>
      </c>
      <c r="E22" s="24" t="str">
        <f t="shared" si="2"/>
        <v>Ш</v>
      </c>
      <c r="F22" s="24" t="str">
        <f t="shared" si="3"/>
        <v>К</v>
      </c>
      <c r="G22" s="24" t="str">
        <f t="shared" si="4"/>
        <v>Д</v>
      </c>
      <c r="H22" s="23">
        <v>764202</v>
      </c>
      <c r="I22" s="25">
        <v>11</v>
      </c>
      <c r="J22" s="23" t="s">
        <v>389</v>
      </c>
      <c r="K22" s="26" t="s">
        <v>26</v>
      </c>
      <c r="L22" s="27">
        <v>41</v>
      </c>
      <c r="M22" s="28">
        <f>IF(L22="-",0,IF(L22&gt;-20,20*L22/49))</f>
        <v>16.73469387755102</v>
      </c>
      <c r="N22" s="27">
        <v>8.3000000000000007</v>
      </c>
      <c r="O22" s="28">
        <f>IF(N22="-",0,IF(N22&gt;-40,40*N22/10))</f>
        <v>33.200000000000003</v>
      </c>
      <c r="P22" s="27">
        <v>28</v>
      </c>
      <c r="Q22" s="28">
        <v>35.71</v>
      </c>
      <c r="R22" s="29">
        <f>M22+O22+Q22</f>
        <v>85.64469387755102</v>
      </c>
      <c r="S22" s="23">
        <v>100</v>
      </c>
      <c r="T22" s="30">
        <f t="shared" si="1"/>
        <v>0.85644693877551026</v>
      </c>
      <c r="U22" s="23" t="s">
        <v>1260</v>
      </c>
    </row>
    <row r="23" spans="1:21" ht="16.2" thickBot="1">
      <c r="A23" s="23">
        <v>18</v>
      </c>
      <c r="B23" s="23" t="s">
        <v>1007</v>
      </c>
      <c r="C23" s="23" t="s">
        <v>71</v>
      </c>
      <c r="D23" s="23" t="s">
        <v>119</v>
      </c>
      <c r="E23" s="24" t="str">
        <f t="shared" si="2"/>
        <v>М</v>
      </c>
      <c r="F23" s="24" t="str">
        <f t="shared" si="3"/>
        <v>С</v>
      </c>
      <c r="G23" s="24" t="str">
        <f t="shared" si="4"/>
        <v>А</v>
      </c>
      <c r="H23" s="23">
        <v>763212</v>
      </c>
      <c r="I23" s="25">
        <v>11</v>
      </c>
      <c r="J23" s="23" t="s">
        <v>1008</v>
      </c>
      <c r="K23" s="26" t="s">
        <v>26</v>
      </c>
      <c r="L23" s="27">
        <v>25</v>
      </c>
      <c r="M23" s="28">
        <f>IF(L23="-",0,IF(L23&gt;-20,20*L23/49))</f>
        <v>10.204081632653061</v>
      </c>
      <c r="N23" s="27">
        <v>9.5</v>
      </c>
      <c r="O23" s="28">
        <f>IF(N23="-",0,IF(N23&gt;-40,40*N23/10))</f>
        <v>38</v>
      </c>
      <c r="P23" s="23">
        <v>56</v>
      </c>
      <c r="Q23" s="28">
        <v>37.14</v>
      </c>
      <c r="R23" s="29">
        <f>M23+O23+Q23</f>
        <v>85.344081632653058</v>
      </c>
      <c r="S23" s="23">
        <v>100</v>
      </c>
      <c r="T23" s="30">
        <f t="shared" si="1"/>
        <v>0.85344081632653057</v>
      </c>
      <c r="U23" s="23" t="s">
        <v>1260</v>
      </c>
    </row>
    <row r="24" spans="1:21" ht="16.2" thickBot="1">
      <c r="A24" s="23">
        <v>19</v>
      </c>
      <c r="B24" s="81" t="s">
        <v>177</v>
      </c>
      <c r="C24" s="78" t="s">
        <v>402</v>
      </c>
      <c r="D24" s="78" t="s">
        <v>403</v>
      </c>
      <c r="E24" s="24" t="str">
        <f t="shared" si="2"/>
        <v>П</v>
      </c>
      <c r="F24" s="24" t="str">
        <f t="shared" si="3"/>
        <v>А</v>
      </c>
      <c r="G24" s="24" t="str">
        <f t="shared" si="4"/>
        <v>А</v>
      </c>
      <c r="H24" s="23">
        <v>764202</v>
      </c>
      <c r="I24" s="88">
        <v>10</v>
      </c>
      <c r="J24" s="78" t="s">
        <v>404</v>
      </c>
      <c r="K24" s="26" t="s">
        <v>26</v>
      </c>
      <c r="L24" s="27">
        <v>38</v>
      </c>
      <c r="M24" s="28">
        <f>IF(L24="-",0,IF(L24&gt;-20,20*L24/49))</f>
        <v>15.510204081632653</v>
      </c>
      <c r="N24" s="27">
        <v>8.5</v>
      </c>
      <c r="O24" s="28">
        <f>IF(N24="-",0,IF(N24&gt;-40,40*N24/10))</f>
        <v>34</v>
      </c>
      <c r="P24" s="27">
        <v>28</v>
      </c>
      <c r="Q24" s="28">
        <v>35.71</v>
      </c>
      <c r="R24" s="29">
        <f>M24+O24+Q24</f>
        <v>85.220204081632659</v>
      </c>
      <c r="S24" s="23">
        <v>100</v>
      </c>
      <c r="T24" s="30">
        <f t="shared" si="1"/>
        <v>0.85220204081632656</v>
      </c>
      <c r="U24" s="23" t="s">
        <v>1260</v>
      </c>
    </row>
    <row r="25" spans="1:21" ht="16.2" thickBot="1">
      <c r="A25" s="23">
        <v>20</v>
      </c>
      <c r="B25" s="72" t="s">
        <v>717</v>
      </c>
      <c r="C25" s="75" t="s">
        <v>385</v>
      </c>
      <c r="D25" s="75" t="s">
        <v>718</v>
      </c>
      <c r="E25" s="24" t="str">
        <f t="shared" si="2"/>
        <v>Т</v>
      </c>
      <c r="F25" s="24" t="str">
        <f t="shared" si="3"/>
        <v>Ю</v>
      </c>
      <c r="G25" s="24" t="str">
        <f t="shared" si="4"/>
        <v>Л</v>
      </c>
      <c r="H25" s="23" t="s">
        <v>696</v>
      </c>
      <c r="I25" s="76">
        <v>10</v>
      </c>
      <c r="J25" s="75" t="s">
        <v>719</v>
      </c>
      <c r="K25" s="26" t="s">
        <v>26</v>
      </c>
      <c r="L25" s="27">
        <v>41</v>
      </c>
      <c r="M25" s="28">
        <f>IF(L25="-",0,IF(L25&gt;-20,20*L25/49))</f>
        <v>16.73469387755102</v>
      </c>
      <c r="N25" s="23">
        <v>9.4</v>
      </c>
      <c r="O25" s="28">
        <f>IF(N25="-",0,IF(N25&gt;-40,40*N25/10))</f>
        <v>37.6</v>
      </c>
      <c r="P25" s="27">
        <v>30.54</v>
      </c>
      <c r="Q25" s="28">
        <v>30.52</v>
      </c>
      <c r="R25" s="29">
        <f>M25+O25+Q25</f>
        <v>84.854693877551014</v>
      </c>
      <c r="S25" s="23">
        <v>100</v>
      </c>
      <c r="T25" s="30">
        <f t="shared" si="1"/>
        <v>0.84854693877551013</v>
      </c>
      <c r="U25" s="23" t="s">
        <v>1260</v>
      </c>
    </row>
    <row r="26" spans="1:21" ht="16.2" thickBot="1">
      <c r="A26" s="23">
        <v>21</v>
      </c>
      <c r="B26" s="72" t="s">
        <v>378</v>
      </c>
      <c r="C26" s="75" t="s">
        <v>379</v>
      </c>
      <c r="D26" s="75" t="s">
        <v>223</v>
      </c>
      <c r="E26" s="24" t="str">
        <f t="shared" si="2"/>
        <v>Н</v>
      </c>
      <c r="F26" s="24" t="str">
        <f t="shared" si="3"/>
        <v>В</v>
      </c>
      <c r="G26" s="24" t="str">
        <f t="shared" si="4"/>
        <v>А</v>
      </c>
      <c r="H26" s="23">
        <v>764202</v>
      </c>
      <c r="I26" s="76">
        <v>11</v>
      </c>
      <c r="J26" s="75" t="s">
        <v>380</v>
      </c>
      <c r="K26" s="26" t="s">
        <v>26</v>
      </c>
      <c r="L26" s="27">
        <v>41</v>
      </c>
      <c r="M26" s="28">
        <f>IF(L26="-",0,IF(L26&gt;-20,20*L26/49))</f>
        <v>16.73469387755102</v>
      </c>
      <c r="N26" s="23">
        <v>8.5</v>
      </c>
      <c r="O26" s="28">
        <f>IF(N26="-",0,IF(N26&gt;-40,40*N26/10))</f>
        <v>34</v>
      </c>
      <c r="P26" s="27">
        <v>30</v>
      </c>
      <c r="Q26" s="28">
        <v>33.33</v>
      </c>
      <c r="R26" s="29">
        <f>M26+O26+Q26</f>
        <v>84.064693877551022</v>
      </c>
      <c r="S26" s="23">
        <v>100</v>
      </c>
      <c r="T26" s="30">
        <f t="shared" si="1"/>
        <v>0.84064693877551022</v>
      </c>
      <c r="U26" s="23" t="s">
        <v>1260</v>
      </c>
    </row>
    <row r="27" spans="1:21" ht="16.2" thickBot="1">
      <c r="A27" s="23">
        <v>22</v>
      </c>
      <c r="B27" s="72" t="s">
        <v>128</v>
      </c>
      <c r="C27" s="75" t="s">
        <v>71</v>
      </c>
      <c r="D27" s="75" t="s">
        <v>129</v>
      </c>
      <c r="E27" s="24" t="str">
        <f t="shared" si="2"/>
        <v>К</v>
      </c>
      <c r="F27" s="24" t="str">
        <f t="shared" si="3"/>
        <v>С</v>
      </c>
      <c r="G27" s="24" t="str">
        <f t="shared" si="4"/>
        <v>М</v>
      </c>
      <c r="H27" s="23">
        <v>760189</v>
      </c>
      <c r="I27" s="76">
        <v>11</v>
      </c>
      <c r="J27" s="78" t="s">
        <v>130</v>
      </c>
      <c r="K27" s="26" t="s">
        <v>26</v>
      </c>
      <c r="L27" s="27">
        <v>41</v>
      </c>
      <c r="M27" s="28">
        <f>IF(L27="-",0,IF(L27&gt;-20,20*L27/49))</f>
        <v>16.73469387755102</v>
      </c>
      <c r="N27" s="27">
        <v>8</v>
      </c>
      <c r="O27" s="28">
        <f>IF(N27="-",0,IF(N27&gt;-40,40*N27/10))</f>
        <v>32</v>
      </c>
      <c r="P27" s="27">
        <v>23.1</v>
      </c>
      <c r="Q27" s="28">
        <v>34.979999999999997</v>
      </c>
      <c r="R27" s="29">
        <f>M27+O27+Q27</f>
        <v>83.714693877551014</v>
      </c>
      <c r="S27" s="23">
        <v>100</v>
      </c>
      <c r="T27" s="30">
        <f t="shared" si="1"/>
        <v>0.83714693877551016</v>
      </c>
      <c r="U27" s="23" t="s">
        <v>1260</v>
      </c>
    </row>
    <row r="28" spans="1:21" ht="16.2" thickBot="1">
      <c r="A28" s="23">
        <v>23</v>
      </c>
      <c r="B28" s="94" t="s">
        <v>1100</v>
      </c>
      <c r="C28" s="96" t="s">
        <v>1101</v>
      </c>
      <c r="D28" s="96" t="s">
        <v>119</v>
      </c>
      <c r="E28" s="24" t="str">
        <f t="shared" si="2"/>
        <v>Ш</v>
      </c>
      <c r="F28" s="24" t="str">
        <f t="shared" si="3"/>
        <v>А</v>
      </c>
      <c r="G28" s="24" t="str">
        <f t="shared" si="4"/>
        <v>А</v>
      </c>
      <c r="H28" s="26" t="s">
        <v>1049</v>
      </c>
      <c r="I28" s="72">
        <v>9</v>
      </c>
      <c r="J28" s="104" t="s">
        <v>1102</v>
      </c>
      <c r="K28" s="26" t="s">
        <v>26</v>
      </c>
      <c r="L28" s="23">
        <v>33</v>
      </c>
      <c r="M28" s="51">
        <f>IF(L28="-",0,IF(L28&gt;-20,20*L28/57))</f>
        <v>11.578947368421053</v>
      </c>
      <c r="N28" s="27">
        <v>8</v>
      </c>
      <c r="O28" s="51">
        <f>IF(N28="-",0,IF(N28&gt;-40,40*N28/10))</f>
        <v>32</v>
      </c>
      <c r="P28" s="27">
        <v>29</v>
      </c>
      <c r="Q28" s="28">
        <f>40*29/P28</f>
        <v>40</v>
      </c>
      <c r="R28" s="29">
        <f>SUM(M28,O28,Q28)</f>
        <v>83.578947368421055</v>
      </c>
      <c r="S28" s="23">
        <v>100</v>
      </c>
      <c r="T28" s="30">
        <f t="shared" si="1"/>
        <v>0.83578947368421053</v>
      </c>
      <c r="U28" s="23" t="s">
        <v>1260</v>
      </c>
    </row>
    <row r="29" spans="1:21" ht="16.2" thickBot="1">
      <c r="A29" s="23">
        <v>24</v>
      </c>
      <c r="B29" s="72" t="s">
        <v>929</v>
      </c>
      <c r="C29" s="75" t="s">
        <v>930</v>
      </c>
      <c r="D29" s="75" t="s">
        <v>931</v>
      </c>
      <c r="E29" s="24" t="str">
        <f t="shared" si="2"/>
        <v>Ф</v>
      </c>
      <c r="F29" s="24" t="str">
        <f t="shared" si="3"/>
        <v>А</v>
      </c>
      <c r="G29" s="24" t="str">
        <f t="shared" si="4"/>
        <v>Р</v>
      </c>
      <c r="H29" s="23">
        <v>760239</v>
      </c>
      <c r="I29" s="76">
        <v>9</v>
      </c>
      <c r="J29" s="75" t="s">
        <v>392</v>
      </c>
      <c r="K29" s="26" t="s">
        <v>26</v>
      </c>
      <c r="L29" s="27">
        <v>23</v>
      </c>
      <c r="M29" s="28">
        <f>IF(L29="-",0,IF(L29&gt;-20,20*L29/49))</f>
        <v>9.387755102040817</v>
      </c>
      <c r="N29" s="27">
        <v>8.5</v>
      </c>
      <c r="O29" s="28">
        <f>IF(N29="-",0,IF(N29&gt;-40,40*N29/10))</f>
        <v>34</v>
      </c>
      <c r="P29" s="23">
        <v>18.440000000000001</v>
      </c>
      <c r="Q29" s="28">
        <v>40</v>
      </c>
      <c r="R29" s="29">
        <f>M29+O29+Q29</f>
        <v>83.387755102040813</v>
      </c>
      <c r="S29" s="23">
        <v>100</v>
      </c>
      <c r="T29" s="30">
        <f t="shared" si="1"/>
        <v>0.83387755102040817</v>
      </c>
      <c r="U29" s="23" t="s">
        <v>1261</v>
      </c>
    </row>
    <row r="30" spans="1:21" ht="16.2" thickBot="1">
      <c r="A30" s="23">
        <v>25</v>
      </c>
      <c r="B30" s="72" t="s">
        <v>125</v>
      </c>
      <c r="C30" s="75" t="s">
        <v>126</v>
      </c>
      <c r="D30" s="75" t="s">
        <v>116</v>
      </c>
      <c r="E30" s="24" t="str">
        <f t="shared" si="2"/>
        <v>С</v>
      </c>
      <c r="F30" s="24" t="str">
        <f t="shared" si="3"/>
        <v>А</v>
      </c>
      <c r="G30" s="24" t="str">
        <f t="shared" si="4"/>
        <v>С</v>
      </c>
      <c r="H30" s="23">
        <v>760189</v>
      </c>
      <c r="I30" s="76">
        <v>9</v>
      </c>
      <c r="J30" s="75" t="s">
        <v>127</v>
      </c>
      <c r="K30" s="26" t="s">
        <v>26</v>
      </c>
      <c r="L30" s="27">
        <v>34</v>
      </c>
      <c r="M30" s="28">
        <f>IF(L30="-",0,IF(L30&gt;-20,20*L30/49))</f>
        <v>13.877551020408163</v>
      </c>
      <c r="N30" s="27">
        <v>8.5</v>
      </c>
      <c r="O30" s="28">
        <f>IF(N30="-",0,IF(N30&gt;-40,40*N30/10))</f>
        <v>34</v>
      </c>
      <c r="P30" s="27">
        <v>22.8</v>
      </c>
      <c r="Q30" s="28">
        <v>35.44</v>
      </c>
      <c r="R30" s="29">
        <f>M30+O30+Q30</f>
        <v>83.31755102040816</v>
      </c>
      <c r="S30" s="23">
        <v>100</v>
      </c>
      <c r="T30" s="30">
        <f t="shared" si="1"/>
        <v>0.83317551020408165</v>
      </c>
      <c r="U30" s="23" t="s">
        <v>1261</v>
      </c>
    </row>
    <row r="31" spans="1:21" ht="16.2" thickBot="1">
      <c r="A31" s="23">
        <v>26</v>
      </c>
      <c r="B31" s="39" t="s">
        <v>579</v>
      </c>
      <c r="C31" s="38" t="s">
        <v>240</v>
      </c>
      <c r="D31" s="38" t="s">
        <v>580</v>
      </c>
      <c r="E31" s="24" t="str">
        <f t="shared" si="2"/>
        <v>М</v>
      </c>
      <c r="F31" s="24" t="str">
        <f t="shared" si="3"/>
        <v>Д</v>
      </c>
      <c r="G31" s="24" t="str">
        <f t="shared" si="4"/>
        <v>И</v>
      </c>
      <c r="H31" s="37">
        <v>764204</v>
      </c>
      <c r="I31" s="39">
        <v>11</v>
      </c>
      <c r="J31" s="38" t="s">
        <v>380</v>
      </c>
      <c r="K31" s="26" t="s">
        <v>26</v>
      </c>
      <c r="L31" s="27">
        <v>24</v>
      </c>
      <c r="M31" s="28">
        <f>IF(L31="-",0,IF(L31&gt;-20,20*L31/49))</f>
        <v>9.795918367346939</v>
      </c>
      <c r="N31" s="27">
        <v>9.5</v>
      </c>
      <c r="O31" s="28">
        <f>IF(N31="-",0,IF(N31&gt;-40,40*N31/10))</f>
        <v>38</v>
      </c>
      <c r="P31" s="27">
        <v>30.13</v>
      </c>
      <c r="Q31" s="28">
        <v>34.69</v>
      </c>
      <c r="R31" s="29">
        <f>M31+O31+Q31</f>
        <v>82.48591836734694</v>
      </c>
      <c r="S31" s="23">
        <v>100</v>
      </c>
      <c r="T31" s="30">
        <f t="shared" si="1"/>
        <v>0.82485918367346944</v>
      </c>
      <c r="U31" s="23" t="s">
        <v>1261</v>
      </c>
    </row>
    <row r="32" spans="1:21" ht="16.2" thickBot="1">
      <c r="A32" s="23">
        <v>27</v>
      </c>
      <c r="B32" s="35" t="s">
        <v>581</v>
      </c>
      <c r="C32" s="36" t="s">
        <v>582</v>
      </c>
      <c r="D32" s="36" t="s">
        <v>583</v>
      </c>
      <c r="E32" s="24" t="str">
        <f t="shared" si="2"/>
        <v>Г</v>
      </c>
      <c r="F32" s="24" t="str">
        <f t="shared" si="3"/>
        <v>В</v>
      </c>
      <c r="G32" s="24" t="str">
        <f t="shared" si="4"/>
        <v>Д</v>
      </c>
      <c r="H32" s="37">
        <v>764204</v>
      </c>
      <c r="I32" s="35">
        <v>11</v>
      </c>
      <c r="J32" s="36" t="s">
        <v>584</v>
      </c>
      <c r="K32" s="26" t="s">
        <v>26</v>
      </c>
      <c r="L32" s="27">
        <v>34</v>
      </c>
      <c r="M32" s="28">
        <f>IF(L32="-",0,IF(L32&gt;-20,20*L32/49))</f>
        <v>13.877551020408163</v>
      </c>
      <c r="N32" s="27">
        <v>8.8000000000000007</v>
      </c>
      <c r="O32" s="28">
        <f>IF(N32="-",0,IF(N32&gt;-40,40*N32/10))</f>
        <v>35.200000000000003</v>
      </c>
      <c r="P32" s="23">
        <v>31.35</v>
      </c>
      <c r="Q32" s="28">
        <v>33.340000000000003</v>
      </c>
      <c r="R32" s="29">
        <f>M32+O32+Q32</f>
        <v>82.417551020408169</v>
      </c>
      <c r="S32" s="23">
        <v>100</v>
      </c>
      <c r="T32" s="30">
        <f t="shared" si="1"/>
        <v>0.82417551020408164</v>
      </c>
      <c r="U32" s="23" t="s">
        <v>1261</v>
      </c>
    </row>
    <row r="33" spans="1:21" ht="16.2" thickBot="1">
      <c r="A33" s="23">
        <v>28</v>
      </c>
      <c r="B33" s="35" t="s">
        <v>556</v>
      </c>
      <c r="C33" s="36" t="s">
        <v>36</v>
      </c>
      <c r="D33" s="36" t="s">
        <v>557</v>
      </c>
      <c r="E33" s="24" t="str">
        <f t="shared" si="2"/>
        <v>К</v>
      </c>
      <c r="F33" s="24" t="str">
        <f t="shared" si="3"/>
        <v>П</v>
      </c>
      <c r="G33" s="24" t="str">
        <f t="shared" si="4"/>
        <v>Э</v>
      </c>
      <c r="H33" s="37">
        <v>764204</v>
      </c>
      <c r="I33" s="35">
        <v>9</v>
      </c>
      <c r="J33" s="36" t="s">
        <v>558</v>
      </c>
      <c r="K33" s="26" t="s">
        <v>26</v>
      </c>
      <c r="L33" s="27">
        <v>16.5</v>
      </c>
      <c r="M33" s="28">
        <f>IF(L33="-",0,IF(L33&gt;-20,20*L33/49))</f>
        <v>6.7346938775510203</v>
      </c>
      <c r="N33" s="27">
        <v>9.1999999999999993</v>
      </c>
      <c r="O33" s="28">
        <f>IF(N33="-",0,IF(N33&gt;-40,40*N33/10))</f>
        <v>36.799999999999997</v>
      </c>
      <c r="P33" s="27">
        <v>26.91</v>
      </c>
      <c r="Q33" s="28">
        <v>38.840000000000003</v>
      </c>
      <c r="R33" s="29">
        <f>M33+O33+Q33</f>
        <v>82.374693877551024</v>
      </c>
      <c r="S33" s="23">
        <v>100</v>
      </c>
      <c r="T33" s="30">
        <f t="shared" si="1"/>
        <v>0.8237469387755102</v>
      </c>
      <c r="U33" s="23" t="s">
        <v>1261</v>
      </c>
    </row>
    <row r="34" spans="1:21" ht="16.2" thickBot="1">
      <c r="A34" s="23">
        <v>29</v>
      </c>
      <c r="B34" s="72" t="s">
        <v>932</v>
      </c>
      <c r="C34" s="75" t="s">
        <v>933</v>
      </c>
      <c r="D34" s="75" t="s">
        <v>934</v>
      </c>
      <c r="E34" s="24" t="str">
        <f t="shared" si="2"/>
        <v>Р</v>
      </c>
      <c r="F34" s="24" t="str">
        <f t="shared" si="3"/>
        <v>А</v>
      </c>
      <c r="G34" s="24" t="str">
        <f t="shared" si="4"/>
        <v>Р</v>
      </c>
      <c r="H34" s="23">
        <v>760239</v>
      </c>
      <c r="I34" s="76">
        <v>11</v>
      </c>
      <c r="J34" s="75" t="s">
        <v>602</v>
      </c>
      <c r="K34" s="26" t="s">
        <v>26</v>
      </c>
      <c r="L34" s="27">
        <v>31</v>
      </c>
      <c r="M34" s="28">
        <f>IF(L34="-",0,IF(L34&gt;-20,20*L34/49))</f>
        <v>12.653061224489797</v>
      </c>
      <c r="N34" s="23">
        <v>8.6999999999999993</v>
      </c>
      <c r="O34" s="28">
        <f>IF(N34="-",0,IF(N34&gt;-40,40*N34/10))</f>
        <v>34.799999999999997</v>
      </c>
      <c r="P34" s="27">
        <v>21.15</v>
      </c>
      <c r="Q34" s="28">
        <v>34.869999999999997</v>
      </c>
      <c r="R34" s="29">
        <f>M34+O34+Q34</f>
        <v>82.323061224489791</v>
      </c>
      <c r="S34" s="23">
        <v>100</v>
      </c>
      <c r="T34" s="30">
        <f t="shared" si="1"/>
        <v>0.82323061224489791</v>
      </c>
      <c r="U34" s="23" t="s">
        <v>1261</v>
      </c>
    </row>
    <row r="35" spans="1:21" ht="16.2" thickBot="1">
      <c r="A35" s="23">
        <v>30</v>
      </c>
      <c r="B35" s="72" t="s">
        <v>987</v>
      </c>
      <c r="C35" s="75" t="s">
        <v>988</v>
      </c>
      <c r="D35" s="75" t="s">
        <v>116</v>
      </c>
      <c r="E35" s="24" t="str">
        <f t="shared" si="2"/>
        <v>Т</v>
      </c>
      <c r="F35" s="24" t="str">
        <f t="shared" si="3"/>
        <v>Т</v>
      </c>
      <c r="G35" s="24" t="str">
        <f t="shared" si="4"/>
        <v>С</v>
      </c>
      <c r="H35" s="23">
        <v>760245</v>
      </c>
      <c r="I35" s="76">
        <v>10</v>
      </c>
      <c r="J35" s="75" t="s">
        <v>989</v>
      </c>
      <c r="K35" s="26" t="s">
        <v>26</v>
      </c>
      <c r="L35" s="27">
        <v>25</v>
      </c>
      <c r="M35" s="28">
        <f>IF(L35="-",0,IF(L35&gt;-20,20*L35/49))</f>
        <v>10.204081632653061</v>
      </c>
      <c r="N35" s="27">
        <v>8</v>
      </c>
      <c r="O35" s="28">
        <f>IF(N35="-",0,IF(N35&gt;-40,40*N35/10))</f>
        <v>32</v>
      </c>
      <c r="P35" s="27">
        <v>35.299999999999997</v>
      </c>
      <c r="Q35" s="28">
        <v>40</v>
      </c>
      <c r="R35" s="29">
        <f>M35+O35+Q35</f>
        <v>82.204081632653057</v>
      </c>
      <c r="S35" s="23">
        <v>100</v>
      </c>
      <c r="T35" s="30">
        <f t="shared" si="1"/>
        <v>0.82204081632653059</v>
      </c>
      <c r="U35" s="23" t="s">
        <v>1261</v>
      </c>
    </row>
    <row r="36" spans="1:21">
      <c r="A36" s="23">
        <v>31</v>
      </c>
      <c r="B36" s="23" t="s">
        <v>943</v>
      </c>
      <c r="C36" s="23" t="s">
        <v>414</v>
      </c>
      <c r="D36" s="23" t="s">
        <v>116</v>
      </c>
      <c r="E36" s="24" t="str">
        <f t="shared" si="2"/>
        <v>Р</v>
      </c>
      <c r="F36" s="24" t="str">
        <f t="shared" si="3"/>
        <v>И</v>
      </c>
      <c r="G36" s="24" t="str">
        <f t="shared" si="4"/>
        <v>С</v>
      </c>
      <c r="H36" s="23">
        <v>760243</v>
      </c>
      <c r="I36" s="25">
        <v>9</v>
      </c>
      <c r="J36" s="23" t="s">
        <v>393</v>
      </c>
      <c r="K36" s="26" t="s">
        <v>26</v>
      </c>
      <c r="L36" s="27"/>
      <c r="M36" s="28">
        <v>35</v>
      </c>
      <c r="N36" s="27"/>
      <c r="O36" s="28">
        <v>8.8000000000000007</v>
      </c>
      <c r="P36" s="27">
        <v>30.4</v>
      </c>
      <c r="Q36" s="28">
        <v>37.76</v>
      </c>
      <c r="R36" s="29">
        <f>M36+O36+Q36</f>
        <v>81.56</v>
      </c>
      <c r="S36" s="23">
        <v>100</v>
      </c>
      <c r="T36" s="30">
        <f t="shared" si="1"/>
        <v>0.81559999999999999</v>
      </c>
      <c r="U36" s="23" t="s">
        <v>1261</v>
      </c>
    </row>
    <row r="37" spans="1:21">
      <c r="A37" s="23">
        <v>32</v>
      </c>
      <c r="B37" s="71" t="s">
        <v>560</v>
      </c>
      <c r="C37" s="71" t="s">
        <v>561</v>
      </c>
      <c r="D37" s="71" t="s">
        <v>119</v>
      </c>
      <c r="E37" s="24" t="str">
        <f t="shared" si="2"/>
        <v>С</v>
      </c>
      <c r="F37" s="24" t="str">
        <f t="shared" si="3"/>
        <v>В</v>
      </c>
      <c r="G37" s="24" t="str">
        <f t="shared" si="4"/>
        <v>А</v>
      </c>
      <c r="H37" s="37">
        <v>764204</v>
      </c>
      <c r="I37" s="71">
        <v>9</v>
      </c>
      <c r="J37" s="71" t="s">
        <v>562</v>
      </c>
      <c r="K37" s="26" t="s">
        <v>26</v>
      </c>
      <c r="L37" s="27">
        <v>21.25</v>
      </c>
      <c r="M37" s="28">
        <f>IF(L37="-",0,IF(L37&gt;-20,20*L37/49))</f>
        <v>8.6734693877551017</v>
      </c>
      <c r="N37" s="27">
        <v>9</v>
      </c>
      <c r="O37" s="28">
        <f>IF(N37="-",0,IF(N37&gt;-40,40*N37/10))</f>
        <v>36</v>
      </c>
      <c r="P37" s="27">
        <v>28.66</v>
      </c>
      <c r="Q37" s="28">
        <v>36.47</v>
      </c>
      <c r="R37" s="29">
        <f>M37+O37+Q37</f>
        <v>81.143469387755104</v>
      </c>
      <c r="S37" s="23">
        <v>100</v>
      </c>
      <c r="T37" s="30">
        <f t="shared" si="1"/>
        <v>0.81143469387755107</v>
      </c>
      <c r="U37" s="23" t="s">
        <v>1261</v>
      </c>
    </row>
    <row r="38" spans="1:21">
      <c r="A38" s="23">
        <v>33</v>
      </c>
      <c r="B38" s="23" t="s">
        <v>985</v>
      </c>
      <c r="C38" s="23" t="s">
        <v>75</v>
      </c>
      <c r="D38" s="23" t="s">
        <v>116</v>
      </c>
      <c r="E38" s="24" t="str">
        <f t="shared" si="2"/>
        <v>Н</v>
      </c>
      <c r="F38" s="24" t="str">
        <f t="shared" si="3"/>
        <v>Д</v>
      </c>
      <c r="G38" s="24" t="str">
        <f t="shared" si="4"/>
        <v>С</v>
      </c>
      <c r="H38" s="23">
        <v>760245</v>
      </c>
      <c r="I38" s="25">
        <v>10</v>
      </c>
      <c r="J38" s="23" t="s">
        <v>986</v>
      </c>
      <c r="K38" s="26" t="s">
        <v>26</v>
      </c>
      <c r="L38" s="27">
        <v>27</v>
      </c>
      <c r="M38" s="28">
        <f>IF(L38="-",0,IF(L38&gt;-20,20*L38/49))</f>
        <v>11.020408163265307</v>
      </c>
      <c r="N38" s="27">
        <v>9</v>
      </c>
      <c r="O38" s="28">
        <f>IF(N38="-",0,IF(N38&gt;-40,40*N38/10))</f>
        <v>36</v>
      </c>
      <c r="P38" s="23">
        <v>41.8</v>
      </c>
      <c r="Q38" s="28">
        <v>33.78</v>
      </c>
      <c r="R38" s="29">
        <f>M38+O38+Q38</f>
        <v>80.800408163265303</v>
      </c>
      <c r="S38" s="23">
        <v>100</v>
      </c>
      <c r="T38" s="30">
        <f t="shared" si="1"/>
        <v>0.80800408163265303</v>
      </c>
      <c r="U38" s="23" t="s">
        <v>1261</v>
      </c>
    </row>
    <row r="39" spans="1:21">
      <c r="A39" s="23">
        <v>34</v>
      </c>
      <c r="B39" s="23" t="s">
        <v>944</v>
      </c>
      <c r="C39" s="23" t="s">
        <v>75</v>
      </c>
      <c r="D39" s="23" t="s">
        <v>513</v>
      </c>
      <c r="E39" s="24" t="str">
        <f t="shared" si="2"/>
        <v>Б</v>
      </c>
      <c r="F39" s="24" t="str">
        <f t="shared" si="3"/>
        <v>Д</v>
      </c>
      <c r="G39" s="24" t="str">
        <f t="shared" si="4"/>
        <v>А</v>
      </c>
      <c r="H39" s="23">
        <v>760243</v>
      </c>
      <c r="I39" s="25">
        <v>10</v>
      </c>
      <c r="J39" s="23" t="s">
        <v>597</v>
      </c>
      <c r="K39" s="26" t="s">
        <v>26</v>
      </c>
      <c r="L39" s="27"/>
      <c r="M39" s="28">
        <v>33</v>
      </c>
      <c r="N39" s="23"/>
      <c r="O39" s="28">
        <v>7.3</v>
      </c>
      <c r="P39" s="27">
        <v>28.7</v>
      </c>
      <c r="Q39" s="28">
        <v>40</v>
      </c>
      <c r="R39" s="29">
        <f>M39+O39+Q39</f>
        <v>80.3</v>
      </c>
      <c r="S39" s="23">
        <v>100</v>
      </c>
      <c r="T39" s="30">
        <f t="shared" si="1"/>
        <v>0.80299999999999994</v>
      </c>
      <c r="U39" s="23" t="s">
        <v>1261</v>
      </c>
    </row>
    <row r="40" spans="1:21">
      <c r="A40" s="23">
        <v>35</v>
      </c>
      <c r="B40" s="23" t="s">
        <v>398</v>
      </c>
      <c r="C40" s="23" t="s">
        <v>399</v>
      </c>
      <c r="D40" s="23" t="s">
        <v>400</v>
      </c>
      <c r="E40" s="24" t="str">
        <f t="shared" si="2"/>
        <v>Д</v>
      </c>
      <c r="F40" s="24" t="str">
        <f t="shared" si="3"/>
        <v>Д</v>
      </c>
      <c r="G40" s="24" t="str">
        <f t="shared" si="4"/>
        <v>И</v>
      </c>
      <c r="H40" s="23">
        <v>764202</v>
      </c>
      <c r="I40" s="25">
        <v>9</v>
      </c>
      <c r="J40" s="23" t="s">
        <v>401</v>
      </c>
      <c r="K40" s="26" t="s">
        <v>26</v>
      </c>
      <c r="L40" s="27">
        <v>21</v>
      </c>
      <c r="M40" s="28">
        <f>IF(L40="-",0,IF(L40&gt;-20,20*L40/49))</f>
        <v>8.5714285714285712</v>
      </c>
      <c r="N40" s="27">
        <v>8.4</v>
      </c>
      <c r="O40" s="28">
        <f>IF(N40="-",0,IF(N40&gt;-40,40*N40/10))</f>
        <v>33.6</v>
      </c>
      <c r="P40" s="27">
        <v>26.3</v>
      </c>
      <c r="Q40" s="28">
        <v>38.020000000000003</v>
      </c>
      <c r="R40" s="29">
        <f>M40+O40+Q40</f>
        <v>80.191428571428574</v>
      </c>
      <c r="S40" s="23">
        <v>100</v>
      </c>
      <c r="T40" s="30">
        <f t="shared" si="1"/>
        <v>0.80191428571428569</v>
      </c>
      <c r="U40" s="23" t="s">
        <v>1261</v>
      </c>
    </row>
    <row r="41" spans="1:21">
      <c r="A41" s="23">
        <v>36</v>
      </c>
      <c r="B41" s="33" t="s">
        <v>618</v>
      </c>
      <c r="C41" s="33" t="s">
        <v>75</v>
      </c>
      <c r="D41" s="33" t="s">
        <v>29</v>
      </c>
      <c r="E41" s="24" t="str">
        <f t="shared" si="2"/>
        <v>К</v>
      </c>
      <c r="F41" s="24" t="str">
        <f t="shared" si="3"/>
        <v>Д</v>
      </c>
      <c r="G41" s="24" t="str">
        <f t="shared" si="4"/>
        <v>И</v>
      </c>
      <c r="H41" s="49" t="s">
        <v>1049</v>
      </c>
      <c r="I41" s="50">
        <v>10</v>
      </c>
      <c r="J41" s="49" t="s">
        <v>1094</v>
      </c>
      <c r="K41" s="26" t="s">
        <v>26</v>
      </c>
      <c r="L41" s="34">
        <v>27</v>
      </c>
      <c r="M41" s="51">
        <f>IF(L41="-",0,IF(L41&gt;-20,20*L41/57))</f>
        <v>9.473684210526315</v>
      </c>
      <c r="N41" s="34">
        <v>8</v>
      </c>
      <c r="O41" s="51">
        <f>IF(N41="-",0,IF(N41&gt;-40,40*N41/10))</f>
        <v>32</v>
      </c>
      <c r="P41" s="34">
        <v>30</v>
      </c>
      <c r="Q41" s="28">
        <f>40*29/P41</f>
        <v>38.666666666666664</v>
      </c>
      <c r="R41" s="29">
        <f>SUM(M41,O41,Q41)</f>
        <v>80.140350877192986</v>
      </c>
      <c r="S41" s="23">
        <v>100</v>
      </c>
      <c r="T41" s="30">
        <f t="shared" si="1"/>
        <v>0.8014035087719299</v>
      </c>
      <c r="U41" s="23" t="s">
        <v>1261</v>
      </c>
    </row>
    <row r="42" spans="1:21">
      <c r="A42" s="23">
        <v>37</v>
      </c>
      <c r="B42" s="23" t="s">
        <v>121</v>
      </c>
      <c r="C42" s="23" t="s">
        <v>122</v>
      </c>
      <c r="D42" s="23" t="s">
        <v>123</v>
      </c>
      <c r="E42" s="24" t="str">
        <f t="shared" si="2"/>
        <v>Ф</v>
      </c>
      <c r="F42" s="24" t="str">
        <f t="shared" si="3"/>
        <v>В</v>
      </c>
      <c r="G42" s="24" t="str">
        <f t="shared" si="4"/>
        <v>В</v>
      </c>
      <c r="H42" s="23">
        <v>760189</v>
      </c>
      <c r="I42" s="25">
        <v>9</v>
      </c>
      <c r="J42" s="23" t="s">
        <v>124</v>
      </c>
      <c r="K42" s="26" t="s">
        <v>26</v>
      </c>
      <c r="L42" s="27">
        <v>35</v>
      </c>
      <c r="M42" s="28">
        <f>IF(L42="-",0,IF(L42&gt;-20,20*L42/49))</f>
        <v>14.285714285714286</v>
      </c>
      <c r="N42" s="27">
        <v>6.5</v>
      </c>
      <c r="O42" s="28">
        <f>IF(N42="-",0,IF(N42&gt;-40,40*N42/10))</f>
        <v>26</v>
      </c>
      <c r="P42" s="23">
        <v>20.3</v>
      </c>
      <c r="Q42" s="28">
        <v>39.799999999999997</v>
      </c>
      <c r="R42" s="29">
        <f>M42+O42+Q42</f>
        <v>80.085714285714289</v>
      </c>
      <c r="S42" s="23">
        <v>100</v>
      </c>
      <c r="T42" s="30">
        <f t="shared" si="1"/>
        <v>0.80085714285714293</v>
      </c>
      <c r="U42" s="23" t="s">
        <v>1261</v>
      </c>
    </row>
    <row r="43" spans="1:21">
      <c r="A43" s="23">
        <v>38</v>
      </c>
      <c r="B43" s="23" t="s">
        <v>980</v>
      </c>
      <c r="C43" s="23" t="s">
        <v>205</v>
      </c>
      <c r="D43" s="23" t="s">
        <v>437</v>
      </c>
      <c r="E43" s="24" t="str">
        <f t="shared" si="2"/>
        <v>К</v>
      </c>
      <c r="F43" s="24" t="str">
        <f t="shared" si="3"/>
        <v>Е</v>
      </c>
      <c r="G43" s="24" t="str">
        <f t="shared" si="4"/>
        <v>Ю</v>
      </c>
      <c r="H43" s="23">
        <v>760245</v>
      </c>
      <c r="I43" s="25">
        <v>9</v>
      </c>
      <c r="J43" s="23" t="s">
        <v>981</v>
      </c>
      <c r="K43" s="26" t="s">
        <v>26</v>
      </c>
      <c r="L43" s="27">
        <v>25</v>
      </c>
      <c r="M43" s="28">
        <f>IF(L43="-",0,IF(L43&gt;-20,20*L43/49))</f>
        <v>10.204081632653061</v>
      </c>
      <c r="N43" s="27">
        <v>9</v>
      </c>
      <c r="O43" s="28">
        <f>IF(N43="-",0,IF(N43&gt;-40,40*N43/10))</f>
        <v>36</v>
      </c>
      <c r="P43" s="27">
        <v>42.3</v>
      </c>
      <c r="Q43" s="28">
        <v>33.380000000000003</v>
      </c>
      <c r="R43" s="29">
        <f>M43+O43+Q43</f>
        <v>79.584081632653067</v>
      </c>
      <c r="S43" s="23">
        <v>100</v>
      </c>
      <c r="T43" s="30">
        <f t="shared" si="1"/>
        <v>0.7958408163265307</v>
      </c>
      <c r="U43" s="23" t="s">
        <v>1261</v>
      </c>
    </row>
    <row r="44" spans="1:21">
      <c r="A44" s="23">
        <v>39</v>
      </c>
      <c r="B44" s="23" t="s">
        <v>1147</v>
      </c>
      <c r="C44" s="23" t="s">
        <v>216</v>
      </c>
      <c r="D44" s="23" t="s">
        <v>513</v>
      </c>
      <c r="E44" s="24" t="str">
        <f t="shared" si="2"/>
        <v>Д</v>
      </c>
      <c r="F44" s="24" t="str">
        <f t="shared" si="3"/>
        <v>А</v>
      </c>
      <c r="G44" s="24" t="str">
        <f t="shared" si="4"/>
        <v>А</v>
      </c>
      <c r="H44" s="23">
        <v>766033</v>
      </c>
      <c r="I44" s="25">
        <v>9</v>
      </c>
      <c r="J44" s="23" t="s">
        <v>401</v>
      </c>
      <c r="K44" s="26" t="s">
        <v>26</v>
      </c>
      <c r="L44" s="27">
        <v>13</v>
      </c>
      <c r="M44" s="28">
        <f>IF(L44="-",0,IF(L44&gt;-20,20*L44/49))</f>
        <v>5.3061224489795915</v>
      </c>
      <c r="N44" s="27">
        <v>8.5</v>
      </c>
      <c r="O44" s="28">
        <f>IF(N44="-",0,IF(N44&gt;-40,40*N44/10))</f>
        <v>34</v>
      </c>
      <c r="P44" s="27">
        <v>53.3</v>
      </c>
      <c r="Q44" s="28">
        <v>40</v>
      </c>
      <c r="R44" s="29">
        <f>M44+O44+Q44</f>
        <v>79.306122448979593</v>
      </c>
      <c r="S44" s="23">
        <v>100</v>
      </c>
      <c r="T44" s="30">
        <f t="shared" si="1"/>
        <v>0.79306122448979588</v>
      </c>
      <c r="U44" s="23" t="s">
        <v>1261</v>
      </c>
    </row>
    <row r="45" spans="1:21">
      <c r="A45" s="23">
        <v>40</v>
      </c>
      <c r="B45" s="53" t="s">
        <v>1106</v>
      </c>
      <c r="C45" s="53" t="s">
        <v>659</v>
      </c>
      <c r="D45" s="53" t="s">
        <v>583</v>
      </c>
      <c r="E45" s="24" t="str">
        <f t="shared" si="2"/>
        <v>П</v>
      </c>
      <c r="F45" s="24" t="str">
        <f t="shared" si="3"/>
        <v>К</v>
      </c>
      <c r="G45" s="24" t="str">
        <f t="shared" si="4"/>
        <v>Д</v>
      </c>
      <c r="H45" s="26" t="s">
        <v>1049</v>
      </c>
      <c r="I45" s="23">
        <v>9</v>
      </c>
      <c r="J45" s="49" t="s">
        <v>1107</v>
      </c>
      <c r="K45" s="26" t="s">
        <v>26</v>
      </c>
      <c r="L45" s="34">
        <v>31</v>
      </c>
      <c r="M45" s="51">
        <f>IF(L45="-",0,IF(L45&gt;-20,20*L45/57))</f>
        <v>10.87719298245614</v>
      </c>
      <c r="N45" s="34">
        <v>7</v>
      </c>
      <c r="O45" s="51">
        <f>IF(N45="-",0,IF(N45&gt;-40,40*N45/10))</f>
        <v>28</v>
      </c>
      <c r="P45" s="34">
        <v>29</v>
      </c>
      <c r="Q45" s="28">
        <f>40*29/P45</f>
        <v>40</v>
      </c>
      <c r="R45" s="29">
        <f>SUM(M45,O45,Q45)</f>
        <v>78.877192982456137</v>
      </c>
      <c r="S45" s="23">
        <v>100</v>
      </c>
      <c r="T45" s="30">
        <f t="shared" si="1"/>
        <v>0.78877192982456135</v>
      </c>
      <c r="U45" s="23" t="s">
        <v>1261</v>
      </c>
    </row>
    <row r="46" spans="1:21">
      <c r="A46" s="23">
        <v>41</v>
      </c>
      <c r="B46" s="37" t="s">
        <v>654</v>
      </c>
      <c r="C46" s="37" t="s">
        <v>431</v>
      </c>
      <c r="D46" s="37" t="s">
        <v>513</v>
      </c>
      <c r="E46" s="24" t="str">
        <f t="shared" si="2"/>
        <v>У</v>
      </c>
      <c r="F46" s="24" t="str">
        <f t="shared" si="3"/>
        <v>С</v>
      </c>
      <c r="G46" s="24" t="str">
        <f t="shared" si="4"/>
        <v>А</v>
      </c>
      <c r="H46" s="26">
        <v>760188</v>
      </c>
      <c r="I46" s="25">
        <v>11</v>
      </c>
      <c r="J46" s="23">
        <v>1106</v>
      </c>
      <c r="K46" s="26" t="s">
        <v>26</v>
      </c>
      <c r="L46" s="27">
        <v>32</v>
      </c>
      <c r="M46" s="28">
        <f>IF(L46="-",0,IF(L46&gt;-20,20*L46/49))</f>
        <v>13.061224489795919</v>
      </c>
      <c r="N46" s="23">
        <v>9.1999999999999993</v>
      </c>
      <c r="O46" s="28">
        <f>IF(N46="-",0,IF(N46&gt;-40,40*N46/10))</f>
        <v>36.799999999999997</v>
      </c>
      <c r="P46" s="27">
        <v>40.6</v>
      </c>
      <c r="Q46" s="28">
        <v>27.19</v>
      </c>
      <c r="R46" s="29">
        <f>M46+O46+Q46</f>
        <v>77.051224489795914</v>
      </c>
      <c r="S46" s="23">
        <v>100</v>
      </c>
      <c r="T46" s="30">
        <f t="shared" si="1"/>
        <v>0.77051224489795911</v>
      </c>
      <c r="U46" s="23" t="s">
        <v>1261</v>
      </c>
    </row>
    <row r="47" spans="1:21">
      <c r="A47" s="23">
        <v>42</v>
      </c>
      <c r="B47" s="31" t="s">
        <v>720</v>
      </c>
      <c r="C47" s="23" t="s">
        <v>126</v>
      </c>
      <c r="D47" s="23" t="s">
        <v>635</v>
      </c>
      <c r="E47" s="24" t="str">
        <f t="shared" si="2"/>
        <v>Л</v>
      </c>
      <c r="F47" s="24" t="str">
        <f t="shared" si="3"/>
        <v>А</v>
      </c>
      <c r="G47" s="24" t="str">
        <f t="shared" si="4"/>
        <v>М</v>
      </c>
      <c r="H47" s="23" t="s">
        <v>696</v>
      </c>
      <c r="I47" s="25">
        <v>9</v>
      </c>
      <c r="J47" s="23" t="s">
        <v>397</v>
      </c>
      <c r="K47" s="26" t="s">
        <v>26</v>
      </c>
      <c r="L47" s="27">
        <v>34</v>
      </c>
      <c r="M47" s="28">
        <f>IF(L47="-",0,IF(L47&gt;-20,20*L47/49))</f>
        <v>13.877551020408163</v>
      </c>
      <c r="N47" s="27">
        <v>9.1</v>
      </c>
      <c r="O47" s="28">
        <f>IF(N47="-",0,IF(N47&gt;-40,40*N47/10))</f>
        <v>36.4</v>
      </c>
      <c r="P47" s="27">
        <v>35.28</v>
      </c>
      <c r="Q47" s="28">
        <v>26.42</v>
      </c>
      <c r="R47" s="29">
        <f>M47+O47+Q47</f>
        <v>76.697551020408156</v>
      </c>
      <c r="S47" s="23">
        <v>100</v>
      </c>
      <c r="T47" s="30">
        <f t="shared" si="1"/>
        <v>0.76697551020408161</v>
      </c>
      <c r="U47" s="23" t="s">
        <v>1261</v>
      </c>
    </row>
    <row r="48" spans="1:21">
      <c r="A48" s="23">
        <v>43</v>
      </c>
      <c r="B48" s="23" t="s">
        <v>394</v>
      </c>
      <c r="C48" s="23" t="s">
        <v>395</v>
      </c>
      <c r="D48" s="23" t="s">
        <v>396</v>
      </c>
      <c r="E48" s="24" t="str">
        <f t="shared" si="2"/>
        <v>С</v>
      </c>
      <c r="F48" s="24" t="str">
        <f t="shared" si="3"/>
        <v>К</v>
      </c>
      <c r="G48" s="24" t="str">
        <f t="shared" si="4"/>
        <v>Р</v>
      </c>
      <c r="H48" s="23">
        <v>764202</v>
      </c>
      <c r="I48" s="25">
        <v>9</v>
      </c>
      <c r="J48" s="23" t="s">
        <v>397</v>
      </c>
      <c r="K48" s="26" t="s">
        <v>26</v>
      </c>
      <c r="L48" s="27">
        <v>25</v>
      </c>
      <c r="M48" s="28">
        <f>IF(L48="-",0,IF(L48&gt;-20,20*L48/49))</f>
        <v>10.204081632653061</v>
      </c>
      <c r="N48" s="27">
        <v>8.4</v>
      </c>
      <c r="O48" s="28">
        <f>IF(N48="-",0,IF(N48&gt;-40,40*N48/10))</f>
        <v>33.6</v>
      </c>
      <c r="P48" s="27">
        <v>31</v>
      </c>
      <c r="Q48" s="28">
        <v>32.26</v>
      </c>
      <c r="R48" s="29">
        <f>M48+O48+Q48</f>
        <v>76.064081632653057</v>
      </c>
      <c r="S48" s="23">
        <v>100</v>
      </c>
      <c r="T48" s="30">
        <f t="shared" si="1"/>
        <v>0.76064081632653058</v>
      </c>
      <c r="U48" s="23" t="s">
        <v>1261</v>
      </c>
    </row>
    <row r="49" spans="1:21">
      <c r="A49" s="23">
        <v>44</v>
      </c>
      <c r="B49" s="33" t="s">
        <v>1096</v>
      </c>
      <c r="C49" s="33" t="s">
        <v>501</v>
      </c>
      <c r="D49" s="33" t="s">
        <v>123</v>
      </c>
      <c r="E49" s="24" t="str">
        <f t="shared" si="2"/>
        <v>К</v>
      </c>
      <c r="F49" s="24" t="str">
        <f t="shared" si="3"/>
        <v>М</v>
      </c>
      <c r="G49" s="24" t="str">
        <f t="shared" si="4"/>
        <v>В</v>
      </c>
      <c r="H49" s="26" t="s">
        <v>1049</v>
      </c>
      <c r="I49" s="23">
        <v>11</v>
      </c>
      <c r="J49" s="26" t="s">
        <v>1097</v>
      </c>
      <c r="K49" s="26" t="s">
        <v>26</v>
      </c>
      <c r="L49" s="34">
        <v>37</v>
      </c>
      <c r="M49" s="51">
        <f>IF(L49="-",0,IF(L49&gt;-20,20*L49/57))</f>
        <v>12.982456140350877</v>
      </c>
      <c r="N49" s="34">
        <v>7.5</v>
      </c>
      <c r="O49" s="51">
        <f>IF(N49="-",0,IF(N49&gt;-40,40*N49/10))</f>
        <v>30</v>
      </c>
      <c r="P49" s="34">
        <v>36</v>
      </c>
      <c r="Q49" s="28">
        <f>40*29/P49</f>
        <v>32.222222222222221</v>
      </c>
      <c r="R49" s="29">
        <f>SUM(M49,O49,Q49)</f>
        <v>75.204678362573105</v>
      </c>
      <c r="S49" s="23">
        <v>100</v>
      </c>
      <c r="T49" s="30">
        <f t="shared" si="1"/>
        <v>0.75204678362573107</v>
      </c>
      <c r="U49" s="23" t="s">
        <v>1261</v>
      </c>
    </row>
    <row r="50" spans="1:21">
      <c r="A50" s="23">
        <v>45</v>
      </c>
      <c r="B50" s="23" t="s">
        <v>780</v>
      </c>
      <c r="C50" s="23" t="s">
        <v>638</v>
      </c>
      <c r="D50" s="23" t="s">
        <v>635</v>
      </c>
      <c r="E50" s="24" t="str">
        <f t="shared" si="2"/>
        <v>У</v>
      </c>
      <c r="F50" s="24" t="str">
        <f t="shared" si="3"/>
        <v>К</v>
      </c>
      <c r="G50" s="24" t="str">
        <f t="shared" si="4"/>
        <v>М</v>
      </c>
      <c r="H50" s="23">
        <v>760184</v>
      </c>
      <c r="I50" s="25">
        <v>9</v>
      </c>
      <c r="J50" s="23" t="s">
        <v>781</v>
      </c>
      <c r="K50" s="26" t="s">
        <v>26</v>
      </c>
      <c r="L50" s="27">
        <v>30</v>
      </c>
      <c r="M50" s="28">
        <f>IF(L50="-",0,IF(L50&gt;-20,20*L50/49))</f>
        <v>12.244897959183673</v>
      </c>
      <c r="N50" s="23">
        <v>8.5</v>
      </c>
      <c r="O50" s="28">
        <f>IF(N50="-",0,IF(N50&gt;-40,40*N50/10))</f>
        <v>34</v>
      </c>
      <c r="P50" s="27">
        <v>36</v>
      </c>
      <c r="Q50" s="28">
        <v>28.89</v>
      </c>
      <c r="R50" s="29">
        <f>M50+O50+Q50</f>
        <v>75.134897959183675</v>
      </c>
      <c r="S50" s="23">
        <v>100</v>
      </c>
      <c r="T50" s="30">
        <f t="shared" si="1"/>
        <v>0.75134897959183677</v>
      </c>
      <c r="U50" s="23" t="s">
        <v>1261</v>
      </c>
    </row>
    <row r="51" spans="1:21">
      <c r="A51" s="23">
        <v>46</v>
      </c>
      <c r="B51" s="53" t="s">
        <v>1103</v>
      </c>
      <c r="C51" s="53" t="s">
        <v>411</v>
      </c>
      <c r="D51" s="53" t="s">
        <v>1104</v>
      </c>
      <c r="E51" s="24" t="str">
        <f t="shared" si="2"/>
        <v>К</v>
      </c>
      <c r="F51" s="24" t="str">
        <f t="shared" si="3"/>
        <v>А</v>
      </c>
      <c r="G51" s="24" t="str">
        <f t="shared" si="4"/>
        <v>М</v>
      </c>
      <c r="H51" s="26" t="s">
        <v>1049</v>
      </c>
      <c r="I51" s="23">
        <v>9</v>
      </c>
      <c r="J51" s="52" t="s">
        <v>1105</v>
      </c>
      <c r="K51" s="26" t="s">
        <v>26</v>
      </c>
      <c r="L51" s="34">
        <v>40</v>
      </c>
      <c r="M51" s="51">
        <f>IF(L51="-",0,IF(L51&gt;-20,20*L51/57))</f>
        <v>14.035087719298245</v>
      </c>
      <c r="N51" s="34">
        <v>8</v>
      </c>
      <c r="O51" s="51">
        <f>IF(N51="-",0,IF(N51&gt;-40,40*N51/10))</f>
        <v>32</v>
      </c>
      <c r="P51" s="34">
        <v>40</v>
      </c>
      <c r="Q51" s="28">
        <f>40*29/P51</f>
        <v>29</v>
      </c>
      <c r="R51" s="29">
        <f>SUM(M51,O51,Q51)</f>
        <v>75.035087719298247</v>
      </c>
      <c r="S51" s="23">
        <v>100</v>
      </c>
      <c r="T51" s="30">
        <f t="shared" si="1"/>
        <v>0.75035087719298244</v>
      </c>
      <c r="U51" s="23" t="s">
        <v>1261</v>
      </c>
    </row>
    <row r="52" spans="1:21">
      <c r="A52" s="23">
        <v>47</v>
      </c>
      <c r="B52" s="37" t="s">
        <v>663</v>
      </c>
      <c r="C52" s="37" t="s">
        <v>664</v>
      </c>
      <c r="D52" s="37" t="s">
        <v>513</v>
      </c>
      <c r="E52" s="24" t="str">
        <f t="shared" si="2"/>
        <v>Ш</v>
      </c>
      <c r="F52" s="24" t="str">
        <f t="shared" si="3"/>
        <v>К</v>
      </c>
      <c r="G52" s="24" t="str">
        <f t="shared" si="4"/>
        <v>А</v>
      </c>
      <c r="H52" s="26">
        <v>760188</v>
      </c>
      <c r="I52" s="25">
        <v>9</v>
      </c>
      <c r="J52" s="23">
        <v>905</v>
      </c>
      <c r="K52" s="26" t="s">
        <v>26</v>
      </c>
      <c r="L52" s="27">
        <v>17</v>
      </c>
      <c r="M52" s="28">
        <f>IF(L52="-",0,IF(L52&gt;-20,20*L52/49))</f>
        <v>6.9387755102040813</v>
      </c>
      <c r="N52" s="27">
        <v>9.6</v>
      </c>
      <c r="O52" s="28">
        <f>IF(N52="-",0,IF(N52&gt;-40,40*N52/10))</f>
        <v>38.4</v>
      </c>
      <c r="P52" s="27">
        <v>37.700000000000003</v>
      </c>
      <c r="Q52" s="28">
        <v>29.28</v>
      </c>
      <c r="R52" s="29">
        <f>M52+O52+Q52</f>
        <v>74.618775510204074</v>
      </c>
      <c r="S52" s="23">
        <v>100</v>
      </c>
      <c r="T52" s="30">
        <f t="shared" si="1"/>
        <v>0.74618775510204072</v>
      </c>
      <c r="U52" s="23" t="s">
        <v>1261</v>
      </c>
    </row>
    <row r="53" spans="1:21">
      <c r="A53" s="23">
        <v>48</v>
      </c>
      <c r="B53" s="23" t="s">
        <v>390</v>
      </c>
      <c r="C53" s="23" t="s">
        <v>191</v>
      </c>
      <c r="D53" s="23" t="s">
        <v>391</v>
      </c>
      <c r="E53" s="24" t="str">
        <f t="shared" si="2"/>
        <v>С</v>
      </c>
      <c r="F53" s="24" t="str">
        <f t="shared" si="3"/>
        <v>П</v>
      </c>
      <c r="G53" s="24" t="str">
        <f t="shared" si="4"/>
        <v>Ю</v>
      </c>
      <c r="H53" s="23">
        <v>764202</v>
      </c>
      <c r="I53" s="25">
        <v>9</v>
      </c>
      <c r="J53" s="23" t="s">
        <v>392</v>
      </c>
      <c r="K53" s="26" t="s">
        <v>26</v>
      </c>
      <c r="L53" s="27">
        <v>22</v>
      </c>
      <c r="M53" s="28">
        <f>IF(L53="-",0,IF(L53&gt;-20,20*L53/49))</f>
        <v>8.9795918367346932</v>
      </c>
      <c r="N53" s="27">
        <v>8</v>
      </c>
      <c r="O53" s="28">
        <f>IF(N53="-",0,IF(N53&gt;-40,40*N53/10))</f>
        <v>32</v>
      </c>
      <c r="P53" s="27">
        <v>30</v>
      </c>
      <c r="Q53" s="28">
        <v>33.33</v>
      </c>
      <c r="R53" s="29">
        <f>M53+O53+Q53</f>
        <v>74.309591836734683</v>
      </c>
      <c r="S53" s="23">
        <v>100</v>
      </c>
      <c r="T53" s="30">
        <f t="shared" si="1"/>
        <v>0.74309591836734679</v>
      </c>
      <c r="U53" s="23" t="s">
        <v>1261</v>
      </c>
    </row>
    <row r="54" spans="1:21">
      <c r="A54" s="23">
        <v>49</v>
      </c>
      <c r="B54" s="23" t="s">
        <v>1148</v>
      </c>
      <c r="C54" s="23" t="s">
        <v>1149</v>
      </c>
      <c r="D54" s="23" t="s">
        <v>1150</v>
      </c>
      <c r="E54" s="24" t="str">
        <f t="shared" si="2"/>
        <v>Д</v>
      </c>
      <c r="F54" s="24" t="str">
        <f t="shared" si="3"/>
        <v>С</v>
      </c>
      <c r="G54" s="24" t="str">
        <f t="shared" si="4"/>
        <v>С</v>
      </c>
      <c r="H54" s="23">
        <v>766033</v>
      </c>
      <c r="I54" s="25">
        <v>9</v>
      </c>
      <c r="J54" s="23" t="s">
        <v>393</v>
      </c>
      <c r="K54" s="26" t="s">
        <v>26</v>
      </c>
      <c r="L54" s="27">
        <v>12</v>
      </c>
      <c r="M54" s="28">
        <f>IF(L54="-",0,IF(L54&gt;-20,20*L54/49))</f>
        <v>4.8979591836734695</v>
      </c>
      <c r="N54" s="23">
        <v>8</v>
      </c>
      <c r="O54" s="28">
        <f>IF(N54="-",0,IF(N54&gt;-40,40*N54/10))</f>
        <v>32</v>
      </c>
      <c r="P54" s="27">
        <v>57.2</v>
      </c>
      <c r="Q54" s="28">
        <v>37.270000000000003</v>
      </c>
      <c r="R54" s="29">
        <f>M54+O54+Q54</f>
        <v>74.167959183673474</v>
      </c>
      <c r="S54" s="23">
        <v>100</v>
      </c>
      <c r="T54" s="30">
        <f t="shared" si="1"/>
        <v>0.74167959183673471</v>
      </c>
      <c r="U54" s="23" t="s">
        <v>1261</v>
      </c>
    </row>
    <row r="55" spans="1:21">
      <c r="A55" s="23">
        <v>50</v>
      </c>
      <c r="B55" s="31" t="s">
        <v>983</v>
      </c>
      <c r="C55" s="23" t="s">
        <v>40</v>
      </c>
      <c r="D55" s="23" t="s">
        <v>420</v>
      </c>
      <c r="E55" s="24" t="str">
        <f t="shared" si="2"/>
        <v>Б</v>
      </c>
      <c r="F55" s="24" t="str">
        <f t="shared" si="3"/>
        <v>В</v>
      </c>
      <c r="G55" s="24" t="str">
        <f t="shared" si="4"/>
        <v>Е</v>
      </c>
      <c r="H55" s="26">
        <v>760245</v>
      </c>
      <c r="I55" s="25">
        <v>9</v>
      </c>
      <c r="J55" s="23" t="s">
        <v>984</v>
      </c>
      <c r="K55" s="26" t="s">
        <v>26</v>
      </c>
      <c r="L55" s="27">
        <v>22</v>
      </c>
      <c r="M55" s="28">
        <f>IF(L55="-",0,IF(L55&gt;-20,20*L55/49))</f>
        <v>8.9795918367346932</v>
      </c>
      <c r="N55" s="27">
        <v>8.5</v>
      </c>
      <c r="O55" s="28">
        <f>IF(N55="-",0,IF(N55&gt;-40,40*N55/10))</f>
        <v>34</v>
      </c>
      <c r="P55" s="27">
        <v>45.9</v>
      </c>
      <c r="Q55" s="28">
        <v>30.76</v>
      </c>
      <c r="R55" s="29">
        <f>M55+O55+Q55</f>
        <v>73.739591836734689</v>
      </c>
      <c r="S55" s="23">
        <v>100</v>
      </c>
      <c r="T55" s="30">
        <f t="shared" si="1"/>
        <v>0.73739591836734686</v>
      </c>
      <c r="U55" s="23" t="s">
        <v>1261</v>
      </c>
    </row>
    <row r="56" spans="1:21">
      <c r="A56" s="23">
        <v>51</v>
      </c>
      <c r="B56" s="98" t="s">
        <v>658</v>
      </c>
      <c r="C56" s="98" t="s">
        <v>659</v>
      </c>
      <c r="D56" s="98" t="s">
        <v>29</v>
      </c>
      <c r="E56" s="24" t="str">
        <f t="shared" si="2"/>
        <v>К</v>
      </c>
      <c r="F56" s="24" t="str">
        <f t="shared" si="3"/>
        <v>К</v>
      </c>
      <c r="G56" s="24" t="str">
        <f t="shared" si="4"/>
        <v>И</v>
      </c>
      <c r="H56" s="59">
        <v>760188</v>
      </c>
      <c r="I56" s="58">
        <v>10</v>
      </c>
      <c r="J56" s="57">
        <v>1002</v>
      </c>
      <c r="K56" s="59" t="s">
        <v>26</v>
      </c>
      <c r="L56" s="60">
        <v>15</v>
      </c>
      <c r="M56" s="61">
        <f>IF(L56="-",0,IF(L56&gt;-20,20*L56/49))</f>
        <v>6.1224489795918364</v>
      </c>
      <c r="N56" s="60">
        <v>9.4</v>
      </c>
      <c r="O56" s="61">
        <f>IF(N56="-",0,IF(N56&gt;-40,40*N56/10))</f>
        <v>37.6</v>
      </c>
      <c r="P56" s="57">
        <v>36.9</v>
      </c>
      <c r="Q56" s="61">
        <v>29.92</v>
      </c>
      <c r="R56" s="62">
        <f>M56+O56+Q56</f>
        <v>73.642448979591848</v>
      </c>
      <c r="S56" s="57">
        <v>100</v>
      </c>
      <c r="T56" s="30">
        <f t="shared" si="1"/>
        <v>0.73642448979591846</v>
      </c>
      <c r="U56" s="23" t="s">
        <v>1261</v>
      </c>
    </row>
    <row r="57" spans="1:21">
      <c r="A57" s="23">
        <v>52</v>
      </c>
      <c r="B57" s="57" t="s">
        <v>1130</v>
      </c>
      <c r="C57" s="57" t="s">
        <v>379</v>
      </c>
      <c r="D57" s="57" t="s">
        <v>1131</v>
      </c>
      <c r="E57" s="24" t="str">
        <f t="shared" si="2"/>
        <v>Т</v>
      </c>
      <c r="F57" s="24" t="str">
        <f t="shared" si="3"/>
        <v>В</v>
      </c>
      <c r="G57" s="24" t="str">
        <f t="shared" si="4"/>
        <v>Я</v>
      </c>
      <c r="H57" s="57">
        <v>766010</v>
      </c>
      <c r="I57" s="58">
        <v>9</v>
      </c>
      <c r="J57" s="57" t="s">
        <v>1138</v>
      </c>
      <c r="K57" s="59" t="s">
        <v>1128</v>
      </c>
      <c r="L57" s="60">
        <v>27</v>
      </c>
      <c r="M57" s="61">
        <f>IF(L57="-",0,IF(L57&gt;-20,20*L57/49))</f>
        <v>11.020408163265307</v>
      </c>
      <c r="N57" s="57">
        <v>6</v>
      </c>
      <c r="O57" s="61">
        <f>IF(N57="-",0,IF(N57&gt;-40,40*N57/10))</f>
        <v>24</v>
      </c>
      <c r="P57" s="60">
        <v>34.299999999999997</v>
      </c>
      <c r="Q57" s="61">
        <v>38.32</v>
      </c>
      <c r="R57" s="62">
        <f>M57+O57+Q57</f>
        <v>73.340408163265309</v>
      </c>
      <c r="S57" s="57">
        <v>100</v>
      </c>
      <c r="T57" s="30">
        <f t="shared" si="1"/>
        <v>0.73340408163265314</v>
      </c>
      <c r="U57" s="23" t="s">
        <v>1261</v>
      </c>
    </row>
    <row r="58" spans="1:21">
      <c r="A58" s="23">
        <v>53</v>
      </c>
      <c r="B58" s="40" t="s">
        <v>1003</v>
      </c>
      <c r="C58" s="40" t="s">
        <v>664</v>
      </c>
      <c r="D58" s="40" t="s">
        <v>513</v>
      </c>
      <c r="E58" s="24" t="str">
        <f t="shared" si="2"/>
        <v>Е</v>
      </c>
      <c r="F58" s="24" t="str">
        <f t="shared" si="3"/>
        <v>К</v>
      </c>
      <c r="G58" s="24" t="str">
        <f t="shared" si="4"/>
        <v>А</v>
      </c>
      <c r="H58" s="40">
        <v>763212</v>
      </c>
      <c r="I58" s="1">
        <v>9</v>
      </c>
      <c r="J58" s="40" t="s">
        <v>1004</v>
      </c>
      <c r="K58" s="42" t="s">
        <v>26</v>
      </c>
      <c r="L58" s="43">
        <v>12</v>
      </c>
      <c r="M58" s="44">
        <f>IF(L58="-",0,IF(L58&gt;-20,20*L58/49))</f>
        <v>4.8979591836734695</v>
      </c>
      <c r="N58" s="40">
        <v>8.5</v>
      </c>
      <c r="O58" s="44">
        <f>IF(N58="-",0,IF(N58&gt;-40,40*N58/10))</f>
        <v>34</v>
      </c>
      <c r="P58" s="43">
        <v>61</v>
      </c>
      <c r="Q58" s="44">
        <v>34.1</v>
      </c>
      <c r="R58" s="45">
        <f>M58+O58+Q58</f>
        <v>72.997959183673473</v>
      </c>
      <c r="S58" s="40">
        <v>100</v>
      </c>
      <c r="T58" s="30">
        <f t="shared" si="1"/>
        <v>0.72997959183673478</v>
      </c>
      <c r="U58" s="23" t="s">
        <v>1261</v>
      </c>
    </row>
    <row r="59" spans="1:21">
      <c r="A59" s="23">
        <v>54</v>
      </c>
      <c r="B59" s="83" t="s">
        <v>500</v>
      </c>
      <c r="C59" s="83" t="s">
        <v>216</v>
      </c>
      <c r="D59" s="83" t="s">
        <v>119</v>
      </c>
      <c r="E59" s="24" t="str">
        <f t="shared" si="2"/>
        <v>И</v>
      </c>
      <c r="F59" s="24" t="str">
        <f t="shared" si="3"/>
        <v>А</v>
      </c>
      <c r="G59" s="24" t="str">
        <f t="shared" si="4"/>
        <v>А</v>
      </c>
      <c r="H59" s="73">
        <v>764204</v>
      </c>
      <c r="I59" s="83">
        <v>9</v>
      </c>
      <c r="J59" s="83" t="s">
        <v>559</v>
      </c>
      <c r="K59" s="42" t="s">
        <v>26</v>
      </c>
      <c r="L59" s="43">
        <v>19.5</v>
      </c>
      <c r="M59" s="44">
        <f>IF(L59="-",0,IF(L59&gt;-20,20*L59/49))</f>
        <v>7.9591836734693882</v>
      </c>
      <c r="N59" s="40">
        <v>8</v>
      </c>
      <c r="O59" s="44">
        <f>IF(N59="-",0,IF(N59&gt;-40,40*N59/10))</f>
        <v>32</v>
      </c>
      <c r="P59" s="43">
        <v>31.76</v>
      </c>
      <c r="Q59" s="44">
        <v>32.909999999999997</v>
      </c>
      <c r="R59" s="45">
        <f>M59+O59+Q59</f>
        <v>72.869183673469394</v>
      </c>
      <c r="S59" s="40">
        <v>100</v>
      </c>
      <c r="T59" s="30">
        <f t="shared" si="1"/>
        <v>0.72869183673469395</v>
      </c>
      <c r="U59" s="23" t="s">
        <v>1261</v>
      </c>
    </row>
    <row r="60" spans="1:21">
      <c r="A60" s="23">
        <v>55</v>
      </c>
      <c r="B60" s="40" t="s">
        <v>777</v>
      </c>
      <c r="C60" s="40" t="s">
        <v>778</v>
      </c>
      <c r="D60" s="40" t="s">
        <v>119</v>
      </c>
      <c r="E60" s="24" t="str">
        <f t="shared" si="2"/>
        <v>Р</v>
      </c>
      <c r="F60" s="24" t="str">
        <f t="shared" si="3"/>
        <v>Д</v>
      </c>
      <c r="G60" s="24" t="str">
        <f t="shared" si="4"/>
        <v>А</v>
      </c>
      <c r="H60" s="40">
        <v>760184</v>
      </c>
      <c r="I60" s="1">
        <v>9</v>
      </c>
      <c r="J60" s="40" t="s">
        <v>779</v>
      </c>
      <c r="K60" s="42" t="s">
        <v>26</v>
      </c>
      <c r="L60" s="43">
        <v>24</v>
      </c>
      <c r="M60" s="44">
        <f>IF(L60="-",0,IF(L60&gt;-20,20*L60/49))</f>
        <v>9.795918367346939</v>
      </c>
      <c r="N60" s="43">
        <v>8.3000000000000007</v>
      </c>
      <c r="O60" s="44">
        <f>IF(N60="-",0,IF(N60&gt;-40,40*N60/10))</f>
        <v>33.200000000000003</v>
      </c>
      <c r="P60" s="43">
        <v>35</v>
      </c>
      <c r="Q60" s="44">
        <v>29.71</v>
      </c>
      <c r="R60" s="45">
        <f>M60+O60+Q60</f>
        <v>72.705918367346953</v>
      </c>
      <c r="S60" s="40">
        <v>100</v>
      </c>
      <c r="T60" s="30">
        <f t="shared" si="1"/>
        <v>0.72705918367346956</v>
      </c>
      <c r="U60" s="23" t="s">
        <v>1261</v>
      </c>
    </row>
    <row r="61" spans="1:21">
      <c r="A61" s="23">
        <v>56</v>
      </c>
      <c r="B61" s="83" t="s">
        <v>572</v>
      </c>
      <c r="C61" s="83" t="s">
        <v>573</v>
      </c>
      <c r="D61" s="83" t="s">
        <v>513</v>
      </c>
      <c r="E61" s="24" t="str">
        <f t="shared" si="2"/>
        <v>П</v>
      </c>
      <c r="F61" s="24" t="str">
        <f t="shared" si="3"/>
        <v>Д</v>
      </c>
      <c r="G61" s="24" t="str">
        <f t="shared" si="4"/>
        <v>А</v>
      </c>
      <c r="H61" s="73">
        <v>764204</v>
      </c>
      <c r="I61" s="83">
        <v>11</v>
      </c>
      <c r="J61" s="83" t="s">
        <v>574</v>
      </c>
      <c r="K61" s="42" t="s">
        <v>26</v>
      </c>
      <c r="L61" s="43">
        <v>31.5</v>
      </c>
      <c r="M61" s="44">
        <f>IF(L61="-",0,IF(L61&gt;-20,20*L61/49))</f>
        <v>12.857142857142858</v>
      </c>
      <c r="N61" s="43">
        <v>6.4</v>
      </c>
      <c r="O61" s="44">
        <f>IF(N61="-",0,IF(N61&gt;-40,40*N61/10))</f>
        <v>25.6</v>
      </c>
      <c r="P61" s="43">
        <v>31.24</v>
      </c>
      <c r="Q61" s="44">
        <v>33.46</v>
      </c>
      <c r="R61" s="45">
        <f>M61+O61+Q61</f>
        <v>71.917142857142863</v>
      </c>
      <c r="S61" s="40">
        <v>100</v>
      </c>
      <c r="T61" s="30">
        <f t="shared" si="1"/>
        <v>0.71917142857142868</v>
      </c>
      <c r="U61" s="23" t="s">
        <v>1261</v>
      </c>
    </row>
    <row r="62" spans="1:21">
      <c r="A62" s="23">
        <v>57</v>
      </c>
      <c r="B62" s="73" t="s">
        <v>653</v>
      </c>
      <c r="C62" s="73" t="s">
        <v>501</v>
      </c>
      <c r="D62" s="73" t="s">
        <v>41</v>
      </c>
      <c r="E62" s="24" t="str">
        <f t="shared" si="2"/>
        <v>Б</v>
      </c>
      <c r="F62" s="24" t="str">
        <f t="shared" si="3"/>
        <v>М</v>
      </c>
      <c r="G62" s="24" t="str">
        <f t="shared" si="4"/>
        <v>В</v>
      </c>
      <c r="H62" s="42">
        <v>760188</v>
      </c>
      <c r="I62" s="1">
        <v>11</v>
      </c>
      <c r="J62" s="40">
        <v>1105</v>
      </c>
      <c r="K62" s="42" t="s">
        <v>26</v>
      </c>
      <c r="L62" s="43">
        <v>31</v>
      </c>
      <c r="M62" s="44">
        <f>IF(L62="-",0,IF(L62&gt;-20,20*L62/49))</f>
        <v>12.653061224489797</v>
      </c>
      <c r="N62" s="43">
        <v>8.4</v>
      </c>
      <c r="O62" s="44">
        <f>IF(N62="-",0,IF(N62&gt;-40,40*N62/10))</f>
        <v>33.6</v>
      </c>
      <c r="P62" s="43">
        <v>43.5</v>
      </c>
      <c r="Q62" s="44">
        <v>25.38</v>
      </c>
      <c r="R62" s="45">
        <f>M62+O62+Q62</f>
        <v>71.633061224489794</v>
      </c>
      <c r="S62" s="40">
        <v>100</v>
      </c>
      <c r="T62" s="30">
        <f t="shared" si="1"/>
        <v>0.71633061224489791</v>
      </c>
      <c r="U62" s="23" t="s">
        <v>1261</v>
      </c>
    </row>
    <row r="63" spans="1:21">
      <c r="A63" s="23">
        <v>58</v>
      </c>
      <c r="B63" s="46" t="s">
        <v>1142</v>
      </c>
      <c r="C63" s="40" t="s">
        <v>1139</v>
      </c>
      <c r="D63" s="40" t="s">
        <v>116</v>
      </c>
      <c r="E63" s="24" t="str">
        <f t="shared" si="2"/>
        <v>С</v>
      </c>
      <c r="F63" s="24" t="str">
        <f t="shared" si="3"/>
        <v>А</v>
      </c>
      <c r="G63" s="24" t="str">
        <f t="shared" si="4"/>
        <v>С</v>
      </c>
      <c r="H63" s="40">
        <v>766010</v>
      </c>
      <c r="I63" s="1">
        <v>9</v>
      </c>
      <c r="J63" s="40" t="s">
        <v>1140</v>
      </c>
      <c r="K63" s="42" t="s">
        <v>1128</v>
      </c>
      <c r="L63" s="43">
        <v>13</v>
      </c>
      <c r="M63" s="44">
        <f>IF(L63="-",0,IF(L63&gt;-20,20*L63/49))</f>
        <v>5.3061224489795915</v>
      </c>
      <c r="N63" s="43">
        <v>7</v>
      </c>
      <c r="O63" s="44">
        <f>IF(N63="-",0,IF(N63&gt;-40,40*N63/10))</f>
        <v>28</v>
      </c>
      <c r="P63" s="43">
        <v>34.700000000000003</v>
      </c>
      <c r="Q63" s="44">
        <v>37.880000000000003</v>
      </c>
      <c r="R63" s="45">
        <f>M63+O63+Q63</f>
        <v>71.186122448979603</v>
      </c>
      <c r="S63" s="40">
        <v>100</v>
      </c>
      <c r="T63" s="30">
        <f t="shared" si="1"/>
        <v>0.71186122448979605</v>
      </c>
      <c r="U63" s="23" t="s">
        <v>1261</v>
      </c>
    </row>
    <row r="64" spans="1:21">
      <c r="A64" s="23">
        <v>59</v>
      </c>
      <c r="B64" s="83" t="s">
        <v>567</v>
      </c>
      <c r="C64" s="83" t="s">
        <v>568</v>
      </c>
      <c r="D64" s="83" t="s">
        <v>119</v>
      </c>
      <c r="E64" s="24" t="str">
        <f t="shared" si="2"/>
        <v>П</v>
      </c>
      <c r="F64" s="24" t="str">
        <f t="shared" si="3"/>
        <v>В</v>
      </c>
      <c r="G64" s="24" t="str">
        <f t="shared" si="4"/>
        <v>А</v>
      </c>
      <c r="H64" s="73">
        <v>764204</v>
      </c>
      <c r="I64" s="83">
        <v>10</v>
      </c>
      <c r="J64" s="83" t="s">
        <v>569</v>
      </c>
      <c r="K64" s="42" t="s">
        <v>26</v>
      </c>
      <c r="L64" s="43">
        <v>24.25</v>
      </c>
      <c r="M64" s="44">
        <f>IF(L64="-",0,IF(L64&gt;-20,20*L64/49))</f>
        <v>9.8979591836734695</v>
      </c>
      <c r="N64" s="43">
        <v>7.6</v>
      </c>
      <c r="O64" s="44">
        <f>IF(N64="-",0,IF(N64&gt;-40,40*N64/10))</f>
        <v>30.4</v>
      </c>
      <c r="P64" s="43">
        <v>34.54</v>
      </c>
      <c r="Q64" s="44">
        <v>30.26</v>
      </c>
      <c r="R64" s="45">
        <f>M64+O64+Q64</f>
        <v>70.557959183673475</v>
      </c>
      <c r="S64" s="40">
        <v>100</v>
      </c>
      <c r="T64" s="30">
        <f t="shared" si="1"/>
        <v>0.7055795918367348</v>
      </c>
      <c r="U64" s="23" t="s">
        <v>1261</v>
      </c>
    </row>
    <row r="65" spans="1:21">
      <c r="A65" s="23">
        <v>60</v>
      </c>
      <c r="B65" s="40" t="s">
        <v>782</v>
      </c>
      <c r="C65" s="40" t="s">
        <v>414</v>
      </c>
      <c r="D65" s="40" t="s">
        <v>699</v>
      </c>
      <c r="E65" s="24" t="str">
        <f t="shared" si="2"/>
        <v>С</v>
      </c>
      <c r="F65" s="24" t="str">
        <f t="shared" si="3"/>
        <v>И</v>
      </c>
      <c r="G65" s="24" t="str">
        <f t="shared" si="4"/>
        <v>Н</v>
      </c>
      <c r="H65" s="40">
        <v>760245</v>
      </c>
      <c r="I65" s="1">
        <v>9</v>
      </c>
      <c r="J65" s="40" t="s">
        <v>982</v>
      </c>
      <c r="K65" s="42" t="s">
        <v>26</v>
      </c>
      <c r="L65" s="43">
        <v>21</v>
      </c>
      <c r="M65" s="44">
        <f>IF(L65="-",0,IF(L65&gt;-20,20*L65/49))</f>
        <v>8.5714285714285712</v>
      </c>
      <c r="N65" s="40">
        <v>8</v>
      </c>
      <c r="O65" s="44">
        <f>IF(N65="-",0,IF(N65&gt;-40,40*N65/10))</f>
        <v>32</v>
      </c>
      <c r="P65" s="43">
        <v>47.6</v>
      </c>
      <c r="Q65" s="44">
        <v>29.66</v>
      </c>
      <c r="R65" s="45">
        <f>M65+O65+Q65</f>
        <v>70.231428571428566</v>
      </c>
      <c r="S65" s="40">
        <v>100</v>
      </c>
      <c r="T65" s="30">
        <f t="shared" si="1"/>
        <v>0.70231428571428567</v>
      </c>
      <c r="U65" s="23" t="s">
        <v>1261</v>
      </c>
    </row>
    <row r="66" spans="1:21">
      <c r="A66" s="23">
        <v>61</v>
      </c>
      <c r="B66" s="74" t="s">
        <v>1108</v>
      </c>
      <c r="C66" s="74" t="s">
        <v>582</v>
      </c>
      <c r="D66" s="74" t="s">
        <v>578</v>
      </c>
      <c r="E66" s="24" t="str">
        <f t="shared" si="2"/>
        <v>В</v>
      </c>
      <c r="F66" s="24" t="str">
        <f t="shared" si="3"/>
        <v>В</v>
      </c>
      <c r="G66" s="24" t="str">
        <f t="shared" si="4"/>
        <v>В</v>
      </c>
      <c r="H66" s="42" t="s">
        <v>1049</v>
      </c>
      <c r="I66" s="40">
        <v>9</v>
      </c>
      <c r="J66" s="42" t="s">
        <v>1109</v>
      </c>
      <c r="K66" s="42" t="s">
        <v>26</v>
      </c>
      <c r="L66" s="40">
        <v>31</v>
      </c>
      <c r="M66" s="79">
        <f>IF(L66="-",0,IF(L66&gt;-20,20*L66/57))</f>
        <v>10.87719298245614</v>
      </c>
      <c r="N66" s="43">
        <v>7</v>
      </c>
      <c r="O66" s="79">
        <f>IF(N66="-",0,IF(N66&gt;-40,40*N66/10))</f>
        <v>28</v>
      </c>
      <c r="P66" s="43">
        <v>37</v>
      </c>
      <c r="Q66" s="44">
        <f>40*29/P66</f>
        <v>31.351351351351351</v>
      </c>
      <c r="R66" s="45">
        <f>SUM(M66,O66,Q66)</f>
        <v>70.228544333807491</v>
      </c>
      <c r="S66" s="40">
        <v>100</v>
      </c>
      <c r="T66" s="30">
        <f t="shared" si="1"/>
        <v>0.70228544333807497</v>
      </c>
      <c r="U66" s="23" t="s">
        <v>1261</v>
      </c>
    </row>
    <row r="67" spans="1:21">
      <c r="A67" s="23">
        <v>62</v>
      </c>
      <c r="B67" s="33" t="s">
        <v>975</v>
      </c>
      <c r="C67" s="33" t="s">
        <v>988</v>
      </c>
      <c r="D67" s="33" t="s">
        <v>116</v>
      </c>
      <c r="E67" s="24" t="str">
        <f t="shared" si="2"/>
        <v>С</v>
      </c>
      <c r="F67" s="24" t="str">
        <f t="shared" si="3"/>
        <v>Т</v>
      </c>
      <c r="G67" s="24" t="str">
        <f t="shared" si="4"/>
        <v>С</v>
      </c>
      <c r="H67" s="49" t="s">
        <v>1049</v>
      </c>
      <c r="I67" s="23">
        <v>11</v>
      </c>
      <c r="J67" s="52" t="s">
        <v>1095</v>
      </c>
      <c r="K67" s="26" t="s">
        <v>26</v>
      </c>
      <c r="L67" s="23">
        <v>39</v>
      </c>
      <c r="M67" s="51">
        <f>IF(L67="-",0,IF(L67&gt;-20,20*L67/57))</f>
        <v>13.684210526315789</v>
      </c>
      <c r="N67" s="27">
        <v>7</v>
      </c>
      <c r="O67" s="51">
        <f>IF(N67="-",0,IF(N67&gt;-40,40*N67/10))</f>
        <v>28</v>
      </c>
      <c r="P67" s="27">
        <v>41</v>
      </c>
      <c r="Q67" s="28">
        <f>40*29/P67</f>
        <v>28.292682926829269</v>
      </c>
      <c r="R67" s="29">
        <f>SUM(M67,O67,Q67)</f>
        <v>69.976893453145053</v>
      </c>
      <c r="S67" s="23">
        <v>100</v>
      </c>
      <c r="T67" s="30">
        <f t="shared" si="1"/>
        <v>0.6997689345314505</v>
      </c>
      <c r="U67" s="23" t="s">
        <v>1261</v>
      </c>
    </row>
    <row r="68" spans="1:21">
      <c r="A68" s="23">
        <v>63</v>
      </c>
      <c r="B68" s="23" t="s">
        <v>374</v>
      </c>
      <c r="C68" s="23" t="s">
        <v>375</v>
      </c>
      <c r="D68" s="23" t="s">
        <v>376</v>
      </c>
      <c r="E68" s="24" t="str">
        <f t="shared" si="2"/>
        <v>Ч</v>
      </c>
      <c r="F68" s="24" t="str">
        <f t="shared" si="3"/>
        <v>А</v>
      </c>
      <c r="G68" s="24" t="str">
        <f t="shared" si="4"/>
        <v>О</v>
      </c>
      <c r="H68" s="23">
        <v>764202</v>
      </c>
      <c r="I68" s="25">
        <v>9</v>
      </c>
      <c r="J68" s="23" t="s">
        <v>377</v>
      </c>
      <c r="K68" s="26" t="s">
        <v>26</v>
      </c>
      <c r="L68" s="27">
        <v>23</v>
      </c>
      <c r="M68" s="28">
        <f>IF(L68="-",0,IF(L68&gt;-20,20*L68/49))</f>
        <v>9.387755102040817</v>
      </c>
      <c r="N68" s="27">
        <v>8.1</v>
      </c>
      <c r="O68" s="28">
        <f>IF(N68="-",0,IF(N68&gt;-40,40*N68/10))</f>
        <v>32.4</v>
      </c>
      <c r="P68" s="27">
        <v>36</v>
      </c>
      <c r="Q68" s="28">
        <v>27.78</v>
      </c>
      <c r="R68" s="29">
        <f>M68+O68+Q68</f>
        <v>69.56775510204082</v>
      </c>
      <c r="S68" s="23">
        <v>100</v>
      </c>
      <c r="T68" s="30">
        <f t="shared" si="1"/>
        <v>0.69567755102040818</v>
      </c>
      <c r="U68" s="23" t="s">
        <v>1261</v>
      </c>
    </row>
    <row r="69" spans="1:21">
      <c r="A69" s="23">
        <v>64</v>
      </c>
      <c r="B69" s="23" t="s">
        <v>311</v>
      </c>
      <c r="C69" s="23" t="s">
        <v>385</v>
      </c>
      <c r="D69" s="23" t="s">
        <v>241</v>
      </c>
      <c r="E69" s="24" t="str">
        <f t="shared" si="2"/>
        <v>Н</v>
      </c>
      <c r="F69" s="24" t="str">
        <f t="shared" si="3"/>
        <v>Ю</v>
      </c>
      <c r="G69" s="24" t="str">
        <f t="shared" si="4"/>
        <v>П</v>
      </c>
      <c r="H69" s="32">
        <v>764202</v>
      </c>
      <c r="I69" s="25">
        <v>9</v>
      </c>
      <c r="J69" s="23" t="s">
        <v>393</v>
      </c>
      <c r="K69" s="26" t="s">
        <v>26</v>
      </c>
      <c r="L69" s="27">
        <v>24</v>
      </c>
      <c r="M69" s="28">
        <f>IF(L69="-",0,IF(L69&gt;-20,20*L69/49))</f>
        <v>9.795918367346939</v>
      </c>
      <c r="N69" s="27">
        <v>7.8</v>
      </c>
      <c r="O69" s="28">
        <f>IF(N69="-",0,IF(N69&gt;-40,40*N69/10))</f>
        <v>31.2</v>
      </c>
      <c r="P69" s="23">
        <v>35</v>
      </c>
      <c r="Q69" s="28">
        <v>28.57</v>
      </c>
      <c r="R69" s="29">
        <f>M69+O69+Q69</f>
        <v>69.565918367346939</v>
      </c>
      <c r="S69" s="23">
        <v>100</v>
      </c>
      <c r="T69" s="30">
        <f t="shared" si="1"/>
        <v>0.69565918367346935</v>
      </c>
      <c r="U69" s="23" t="s">
        <v>1261</v>
      </c>
    </row>
    <row r="70" spans="1:21">
      <c r="A70" s="23">
        <v>65</v>
      </c>
      <c r="B70" s="23" t="s">
        <v>935</v>
      </c>
      <c r="C70" s="23" t="s">
        <v>501</v>
      </c>
      <c r="D70" s="23" t="s">
        <v>936</v>
      </c>
      <c r="E70" s="24" t="str">
        <f t="shared" si="2"/>
        <v>М</v>
      </c>
      <c r="F70" s="24" t="str">
        <f t="shared" si="3"/>
        <v>М</v>
      </c>
      <c r="G70" s="24" t="str">
        <f t="shared" si="4"/>
        <v>С</v>
      </c>
      <c r="H70" s="23">
        <v>760239</v>
      </c>
      <c r="I70" s="25">
        <v>9</v>
      </c>
      <c r="J70" s="23" t="s">
        <v>377</v>
      </c>
      <c r="K70" s="26" t="s">
        <v>26</v>
      </c>
      <c r="L70" s="27">
        <v>19</v>
      </c>
      <c r="M70" s="28">
        <f>IF(L70="-",0,IF(L70&gt;-20,20*L70/49))</f>
        <v>7.7551020408163263</v>
      </c>
      <c r="N70" s="27">
        <v>7.3</v>
      </c>
      <c r="O70" s="28">
        <f>IF(N70="-",0,IF(N70&gt;-40,40*N70/10))</f>
        <v>29.2</v>
      </c>
      <c r="P70" s="27">
        <v>25.12</v>
      </c>
      <c r="Q70" s="28">
        <v>29.36</v>
      </c>
      <c r="R70" s="29">
        <f>M70+O70+Q70</f>
        <v>66.315102040816328</v>
      </c>
      <c r="S70" s="23">
        <v>100</v>
      </c>
      <c r="T70" s="30">
        <f t="shared" ref="T70:T80" si="5">R70/S70</f>
        <v>0.66315102040816332</v>
      </c>
      <c r="U70" s="23" t="s">
        <v>1261</v>
      </c>
    </row>
    <row r="71" spans="1:21">
      <c r="A71" s="23">
        <v>66</v>
      </c>
      <c r="B71" s="23" t="s">
        <v>1001</v>
      </c>
      <c r="C71" s="23" t="s">
        <v>631</v>
      </c>
      <c r="D71" s="23" t="s">
        <v>513</v>
      </c>
      <c r="E71" s="24" t="str">
        <f t="shared" ref="E71:E80" si="6">LEFT(B71,1)</f>
        <v>Е</v>
      </c>
      <c r="F71" s="24" t="str">
        <f t="shared" ref="F71:F80" si="7">LEFT(C71,1)</f>
        <v>А</v>
      </c>
      <c r="G71" s="24" t="str">
        <f t="shared" ref="G71:G80" si="8">LEFT(D71,1)</f>
        <v>А</v>
      </c>
      <c r="H71" s="23">
        <v>763212</v>
      </c>
      <c r="I71" s="25">
        <v>9</v>
      </c>
      <c r="J71" s="23" t="s">
        <v>1002</v>
      </c>
      <c r="K71" s="26" t="s">
        <v>26</v>
      </c>
      <c r="L71" s="27">
        <v>12</v>
      </c>
      <c r="M71" s="28">
        <f>IF(L71="-",0,IF(L71&gt;-20,20*L71/49))</f>
        <v>4.8979591836734695</v>
      </c>
      <c r="N71" s="27">
        <v>8</v>
      </c>
      <c r="O71" s="28">
        <f>IF(N71="-",0,IF(N71&gt;-40,40*N71/10))</f>
        <v>32</v>
      </c>
      <c r="P71" s="27">
        <v>75</v>
      </c>
      <c r="Q71" s="28">
        <v>27.73</v>
      </c>
      <c r="R71" s="29">
        <f>M71+O71+Q71</f>
        <v>64.627959183673468</v>
      </c>
      <c r="S71" s="23">
        <v>100</v>
      </c>
      <c r="T71" s="30">
        <f t="shared" si="5"/>
        <v>0.64627959183673467</v>
      </c>
      <c r="U71" s="23" t="s">
        <v>1261</v>
      </c>
    </row>
    <row r="72" spans="1:21">
      <c r="A72" s="23">
        <v>67</v>
      </c>
      <c r="B72" s="31" t="s">
        <v>1098</v>
      </c>
      <c r="C72" s="23" t="s">
        <v>501</v>
      </c>
      <c r="D72" s="23" t="s">
        <v>612</v>
      </c>
      <c r="E72" s="24" t="str">
        <f t="shared" si="6"/>
        <v>К</v>
      </c>
      <c r="F72" s="24" t="str">
        <f t="shared" si="7"/>
        <v>М</v>
      </c>
      <c r="G72" s="24" t="str">
        <f t="shared" si="8"/>
        <v>О</v>
      </c>
      <c r="H72" s="26" t="s">
        <v>1049</v>
      </c>
      <c r="I72" s="23">
        <v>11</v>
      </c>
      <c r="J72" s="26" t="s">
        <v>1099</v>
      </c>
      <c r="K72" s="26" t="s">
        <v>26</v>
      </c>
      <c r="L72" s="27">
        <v>36</v>
      </c>
      <c r="M72" s="51">
        <f>IF(L72="-",0,IF(L72&gt;-20,20*L72/57))</f>
        <v>12.631578947368421</v>
      </c>
      <c r="N72" s="27">
        <v>6.5</v>
      </c>
      <c r="O72" s="51">
        <f>IF(N72="-",0,IF(N72&gt;-40,40*N72/10))</f>
        <v>26</v>
      </c>
      <c r="P72" s="27">
        <v>45</v>
      </c>
      <c r="Q72" s="28">
        <f>40*29/P72</f>
        <v>25.777777777777779</v>
      </c>
      <c r="R72" s="29">
        <f>SUM(M72,O72,Q72)</f>
        <v>64.40935672514621</v>
      </c>
      <c r="S72" s="23">
        <v>100</v>
      </c>
      <c r="T72" s="30">
        <f t="shared" si="5"/>
        <v>0.64409356725146205</v>
      </c>
      <c r="U72" s="23" t="s">
        <v>1261</v>
      </c>
    </row>
    <row r="73" spans="1:21">
      <c r="A73" s="23">
        <v>68</v>
      </c>
      <c r="B73" s="33" t="s">
        <v>1110</v>
      </c>
      <c r="C73" s="33" t="s">
        <v>968</v>
      </c>
      <c r="D73" s="33" t="s">
        <v>119</v>
      </c>
      <c r="E73" s="24" t="str">
        <f t="shared" si="6"/>
        <v>Н</v>
      </c>
      <c r="F73" s="24" t="str">
        <f t="shared" si="7"/>
        <v>В</v>
      </c>
      <c r="G73" s="24" t="str">
        <f t="shared" si="8"/>
        <v>А</v>
      </c>
      <c r="H73" s="26" t="s">
        <v>1049</v>
      </c>
      <c r="I73" s="50">
        <v>9</v>
      </c>
      <c r="J73" s="26" t="s">
        <v>1111</v>
      </c>
      <c r="K73" s="26" t="s">
        <v>26</v>
      </c>
      <c r="L73" s="34">
        <v>35</v>
      </c>
      <c r="M73" s="51">
        <f>IF(L73="-",0,IF(L73&gt;-20,20*L73/57))</f>
        <v>12.280701754385966</v>
      </c>
      <c r="N73" s="34">
        <v>7</v>
      </c>
      <c r="O73" s="51">
        <f>IF(N73="-",0,IF(N73&gt;-40,40*N73/10))</f>
        <v>28</v>
      </c>
      <c r="P73" s="34">
        <v>50</v>
      </c>
      <c r="Q73" s="28">
        <f>40*29/P73</f>
        <v>23.2</v>
      </c>
      <c r="R73" s="29">
        <f>SUM(M73,O73,Q73)</f>
        <v>63.480701754385962</v>
      </c>
      <c r="S73" s="23">
        <v>100</v>
      </c>
      <c r="T73" s="30">
        <f t="shared" si="5"/>
        <v>0.6348070175438596</v>
      </c>
      <c r="U73" s="23" t="s">
        <v>1261</v>
      </c>
    </row>
    <row r="74" spans="1:21">
      <c r="A74" s="23">
        <v>69</v>
      </c>
      <c r="B74" s="71" t="s">
        <v>575</v>
      </c>
      <c r="C74" s="71" t="s">
        <v>75</v>
      </c>
      <c r="D74" s="71" t="s">
        <v>33</v>
      </c>
      <c r="E74" s="24" t="str">
        <f t="shared" si="6"/>
        <v>Д</v>
      </c>
      <c r="F74" s="24" t="str">
        <f t="shared" si="7"/>
        <v>Д</v>
      </c>
      <c r="G74" s="24" t="str">
        <f t="shared" si="8"/>
        <v>И</v>
      </c>
      <c r="H74" s="37">
        <v>764204</v>
      </c>
      <c r="I74" s="71">
        <v>11</v>
      </c>
      <c r="J74" s="71" t="s">
        <v>383</v>
      </c>
      <c r="K74" s="26" t="s">
        <v>26</v>
      </c>
      <c r="L74" s="27">
        <v>20.25</v>
      </c>
      <c r="M74" s="28">
        <f>IF(L74="-",0,IF(L74&gt;-20,20*L74/49))</f>
        <v>8.2653061224489797</v>
      </c>
      <c r="N74" s="27">
        <v>7.3</v>
      </c>
      <c r="O74" s="28">
        <f>IF(N74="-",0,IF(N74&gt;-40,40*N74/10))</f>
        <v>29.2</v>
      </c>
      <c r="P74" s="27">
        <v>40.25</v>
      </c>
      <c r="Q74" s="28">
        <v>25.97</v>
      </c>
      <c r="R74" s="29">
        <f>M74+O74+Q74</f>
        <v>63.435306122448978</v>
      </c>
      <c r="S74" s="23">
        <v>100</v>
      </c>
      <c r="T74" s="30">
        <f t="shared" si="5"/>
        <v>0.63435306122448976</v>
      </c>
      <c r="U74" s="23" t="s">
        <v>1261</v>
      </c>
    </row>
    <row r="75" spans="1:21">
      <c r="A75" s="2">
        <v>70</v>
      </c>
      <c r="B75" s="37" t="s">
        <v>660</v>
      </c>
      <c r="C75" s="37" t="s">
        <v>631</v>
      </c>
      <c r="D75" s="37" t="s">
        <v>41</v>
      </c>
      <c r="E75" s="24" t="str">
        <f t="shared" si="6"/>
        <v>Д</v>
      </c>
      <c r="F75" s="24" t="str">
        <f t="shared" si="7"/>
        <v>А</v>
      </c>
      <c r="G75" s="24" t="str">
        <f t="shared" si="8"/>
        <v>В</v>
      </c>
      <c r="H75" s="26">
        <v>760188</v>
      </c>
      <c r="I75" s="25">
        <v>10</v>
      </c>
      <c r="J75" s="23">
        <v>1009</v>
      </c>
      <c r="K75" s="26" t="s">
        <v>26</v>
      </c>
      <c r="L75" s="27">
        <v>46</v>
      </c>
      <c r="M75" s="28">
        <f>IF(L75="-",0,IF(L75&gt;-20,20*L75/49))</f>
        <v>18.775510204081634</v>
      </c>
      <c r="N75" s="27">
        <v>0</v>
      </c>
      <c r="O75" s="28">
        <f>IF(N75="-",0,IF(N75&gt;-40,40*N75/10))</f>
        <v>0</v>
      </c>
      <c r="P75" s="27">
        <v>0</v>
      </c>
      <c r="Q75" s="28">
        <v>0</v>
      </c>
      <c r="R75" s="29">
        <f>M75+O75+Q75</f>
        <v>18.775510204081634</v>
      </c>
      <c r="S75" s="23">
        <v>100</v>
      </c>
      <c r="T75" s="30">
        <f t="shared" si="5"/>
        <v>0.18775510204081633</v>
      </c>
      <c r="U75" s="23" t="s">
        <v>1261</v>
      </c>
    </row>
    <row r="76" spans="1:21">
      <c r="A76" s="2">
        <v>71</v>
      </c>
      <c r="B76" s="37" t="s">
        <v>661</v>
      </c>
      <c r="C76" s="37" t="s">
        <v>561</v>
      </c>
      <c r="D76" s="37" t="s">
        <v>513</v>
      </c>
      <c r="E76" s="24" t="str">
        <f t="shared" si="6"/>
        <v>Н</v>
      </c>
      <c r="F76" s="24" t="str">
        <f t="shared" si="7"/>
        <v>В</v>
      </c>
      <c r="G76" s="24" t="str">
        <f t="shared" si="8"/>
        <v>А</v>
      </c>
      <c r="H76" s="26">
        <v>760188</v>
      </c>
      <c r="I76" s="25">
        <v>10</v>
      </c>
      <c r="J76" s="23">
        <v>1008</v>
      </c>
      <c r="K76" s="26" t="s">
        <v>26</v>
      </c>
      <c r="L76" s="27">
        <v>46</v>
      </c>
      <c r="M76" s="28">
        <f>IF(L76="-",0,IF(L76&gt;-20,20*L76/49))</f>
        <v>18.775510204081634</v>
      </c>
      <c r="N76" s="27">
        <v>0</v>
      </c>
      <c r="O76" s="28">
        <f>IF(N76="-",0,IF(N76&gt;-40,40*N76/10))</f>
        <v>0</v>
      </c>
      <c r="P76" s="27">
        <v>0</v>
      </c>
      <c r="Q76" s="28">
        <v>0</v>
      </c>
      <c r="R76" s="29">
        <f>M76+O76+Q76</f>
        <v>18.775510204081634</v>
      </c>
      <c r="S76" s="23">
        <v>100</v>
      </c>
      <c r="T76" s="30">
        <f t="shared" si="5"/>
        <v>0.18775510204081633</v>
      </c>
      <c r="U76" s="23" t="s">
        <v>1261</v>
      </c>
    </row>
    <row r="77" spans="1:21">
      <c r="A77" s="2">
        <v>72</v>
      </c>
      <c r="B77" s="37" t="s">
        <v>662</v>
      </c>
      <c r="C77" s="37" t="s">
        <v>582</v>
      </c>
      <c r="D77" s="37" t="s">
        <v>123</v>
      </c>
      <c r="E77" s="24" t="str">
        <f t="shared" si="6"/>
        <v>К</v>
      </c>
      <c r="F77" s="24" t="str">
        <f t="shared" si="7"/>
        <v>В</v>
      </c>
      <c r="G77" s="24" t="str">
        <f t="shared" si="8"/>
        <v>В</v>
      </c>
      <c r="H77" s="26">
        <v>760188</v>
      </c>
      <c r="I77" s="25">
        <v>9</v>
      </c>
      <c r="J77" s="23">
        <v>903</v>
      </c>
      <c r="K77" s="26" t="s">
        <v>26</v>
      </c>
      <c r="L77" s="27">
        <v>42</v>
      </c>
      <c r="M77" s="28">
        <f>IF(L77="-",0,IF(L77&gt;-20,20*L77/49))</f>
        <v>17.142857142857142</v>
      </c>
      <c r="N77" s="27">
        <v>0</v>
      </c>
      <c r="O77" s="28">
        <f>IF(N77="-",0,IF(N77&gt;-40,40*N77/10))</f>
        <v>0</v>
      </c>
      <c r="P77" s="23">
        <v>0</v>
      </c>
      <c r="Q77" s="28">
        <v>0</v>
      </c>
      <c r="R77" s="29">
        <f>M77+O77+Q77</f>
        <v>17.142857142857142</v>
      </c>
      <c r="S77" s="23">
        <v>100</v>
      </c>
      <c r="T77" s="30">
        <f t="shared" si="5"/>
        <v>0.17142857142857143</v>
      </c>
      <c r="U77" s="23" t="s">
        <v>1261</v>
      </c>
    </row>
    <row r="78" spans="1:21">
      <c r="A78" s="2">
        <v>73</v>
      </c>
      <c r="B78" s="71" t="s">
        <v>576</v>
      </c>
      <c r="C78" s="71" t="s">
        <v>577</v>
      </c>
      <c r="D78" s="71" t="s">
        <v>578</v>
      </c>
      <c r="E78" s="24" t="str">
        <f t="shared" si="6"/>
        <v>Г</v>
      </c>
      <c r="F78" s="24" t="str">
        <f t="shared" si="7"/>
        <v>М</v>
      </c>
      <c r="G78" s="24" t="str">
        <f t="shared" si="8"/>
        <v>В</v>
      </c>
      <c r="H78" s="37">
        <v>764204</v>
      </c>
      <c r="I78" s="71">
        <v>11</v>
      </c>
      <c r="J78" s="71" t="s">
        <v>389</v>
      </c>
      <c r="K78" s="26" t="s">
        <v>26</v>
      </c>
      <c r="L78" s="27">
        <v>29</v>
      </c>
      <c r="M78" s="28">
        <f>IF(L78="-",0,IF(L78&gt;-20,20*L78/49))</f>
        <v>11.836734693877551</v>
      </c>
      <c r="N78" s="27">
        <v>0</v>
      </c>
      <c r="O78" s="28">
        <f>IF(N78="-",0,IF(N78&gt;-40,40*N78/10))</f>
        <v>0</v>
      </c>
      <c r="P78" s="27">
        <v>0</v>
      </c>
      <c r="Q78" s="28">
        <v>0</v>
      </c>
      <c r="R78" s="29">
        <f>M78+O78+Q78</f>
        <v>11.836734693877551</v>
      </c>
      <c r="S78" s="23">
        <v>100</v>
      </c>
      <c r="T78" s="30">
        <f t="shared" si="5"/>
        <v>0.11836734693877551</v>
      </c>
      <c r="U78" s="23" t="s">
        <v>1261</v>
      </c>
    </row>
    <row r="79" spans="1:21">
      <c r="A79" s="2">
        <v>74</v>
      </c>
      <c r="B79" s="71" t="s">
        <v>570</v>
      </c>
      <c r="C79" s="71" t="s">
        <v>402</v>
      </c>
      <c r="D79" s="71" t="s">
        <v>513</v>
      </c>
      <c r="E79" s="24" t="str">
        <f t="shared" si="6"/>
        <v>Г</v>
      </c>
      <c r="F79" s="24" t="str">
        <f t="shared" si="7"/>
        <v>А</v>
      </c>
      <c r="G79" s="24" t="str">
        <f t="shared" si="8"/>
        <v>А</v>
      </c>
      <c r="H79" s="37">
        <v>764204</v>
      </c>
      <c r="I79" s="71">
        <v>10</v>
      </c>
      <c r="J79" s="71" t="s">
        <v>571</v>
      </c>
      <c r="K79" s="26" t="s">
        <v>26</v>
      </c>
      <c r="L79" s="27">
        <v>28.25</v>
      </c>
      <c r="M79" s="28">
        <f>IF(L79="-",0,IF(L79&gt;-20,20*L79/49))</f>
        <v>11.530612244897959</v>
      </c>
      <c r="N79" s="27">
        <v>0</v>
      </c>
      <c r="O79" s="28">
        <f>IF(N79="-",0,IF(N79&gt;-40,40*N79/10))</f>
        <v>0</v>
      </c>
      <c r="P79" s="23">
        <v>0</v>
      </c>
      <c r="Q79" s="28">
        <v>0</v>
      </c>
      <c r="R79" s="29">
        <f>M79+O79+Q79</f>
        <v>11.530612244897959</v>
      </c>
      <c r="S79" s="23">
        <v>100</v>
      </c>
      <c r="T79" s="30">
        <f t="shared" si="5"/>
        <v>0.11530612244897959</v>
      </c>
      <c r="U79" s="23" t="s">
        <v>1261</v>
      </c>
    </row>
    <row r="80" spans="1:21">
      <c r="A80" s="2">
        <v>75</v>
      </c>
      <c r="B80" s="71" t="s">
        <v>563</v>
      </c>
      <c r="C80" s="71" t="s">
        <v>561</v>
      </c>
      <c r="D80" s="71" t="s">
        <v>123</v>
      </c>
      <c r="E80" s="24" t="str">
        <f t="shared" si="6"/>
        <v>Н</v>
      </c>
      <c r="F80" s="24" t="str">
        <f t="shared" si="7"/>
        <v>В</v>
      </c>
      <c r="G80" s="24" t="str">
        <f t="shared" si="8"/>
        <v>В</v>
      </c>
      <c r="H80" s="37">
        <v>764204</v>
      </c>
      <c r="I80" s="71">
        <v>10</v>
      </c>
      <c r="J80" s="71" t="s">
        <v>564</v>
      </c>
      <c r="K80" s="26" t="s">
        <v>26</v>
      </c>
      <c r="L80" s="27">
        <v>20.25</v>
      </c>
      <c r="M80" s="28">
        <f>IF(L80="-",0,IF(L80&gt;-20,20*L80/49))</f>
        <v>8.2653061224489797</v>
      </c>
      <c r="N80" s="27">
        <v>0</v>
      </c>
      <c r="O80" s="28">
        <f>IF(N80="-",0,IF(N80&gt;-40,40*N80/10))</f>
        <v>0</v>
      </c>
      <c r="P80" s="23">
        <v>0</v>
      </c>
      <c r="Q80" s="28">
        <v>0</v>
      </c>
      <c r="R80" s="29">
        <f>M80+O80+Q80</f>
        <v>8.2653061224489797</v>
      </c>
      <c r="S80" s="23">
        <v>100</v>
      </c>
      <c r="T80" s="30">
        <f t="shared" si="5"/>
        <v>8.2653061224489802E-2</v>
      </c>
      <c r="U80" s="23" t="s">
        <v>1261</v>
      </c>
    </row>
  </sheetData>
  <sheetProtection algorithmName="SHA-512" hashValue="mzFNJtKsNBYMeTilfC6jLT5uOzxD1LiJ3w0hrz7JtPxaO2zhoBo2DVsjql4sfD07AXWATGRLKJyYzySLcADo2w==" saltValue="Zabh/+dXC41AOuYgeCvuqw==" spinCount="100000" sheet="1" objects="1" scenarios="1"/>
  <sortState xmlns:xlrd2="http://schemas.microsoft.com/office/spreadsheetml/2017/richdata2" ref="B6:S80">
    <sortCondition descending="1" ref="R6:R80"/>
  </sortState>
  <mergeCells count="21">
    <mergeCell ref="K3:K5"/>
    <mergeCell ref="R3:R5"/>
    <mergeCell ref="S3:S5"/>
    <mergeCell ref="T3:T5"/>
    <mergeCell ref="U3:U5"/>
    <mergeCell ref="L1:Q1"/>
    <mergeCell ref="A2:C2"/>
    <mergeCell ref="L3:Q3"/>
    <mergeCell ref="L4:M4"/>
    <mergeCell ref="N4:O4"/>
    <mergeCell ref="P4:Q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69930555555555596" right="0.69930555555555596" top="0.75" bottom="0.75" header="0.3" footer="0.3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96"/>
  <sheetViews>
    <sheetView zoomScale="75" zoomScaleNormal="75" workbookViewId="0">
      <selection activeCell="J1" sqref="J1:J1048576"/>
    </sheetView>
  </sheetViews>
  <sheetFormatPr defaultColWidth="9.109375" defaultRowHeight="15.6"/>
  <cols>
    <col min="1" max="1" width="7.44140625" style="2" customWidth="1"/>
    <col min="2" max="2" width="20.33203125" style="2" customWidth="1"/>
    <col min="3" max="3" width="18" style="2" hidden="1" customWidth="1"/>
    <col min="4" max="4" width="22.109375" style="2" hidden="1" customWidth="1"/>
    <col min="5" max="5" width="4.109375" style="2" hidden="1" customWidth="1"/>
    <col min="6" max="7" width="4.109375" style="2" customWidth="1"/>
    <col min="8" max="8" width="20.109375" style="2" customWidth="1"/>
    <col min="9" max="9" width="8.109375" style="3" customWidth="1"/>
    <col min="10" max="10" width="12.33203125" style="2" hidden="1" customWidth="1"/>
    <col min="11" max="11" width="25.6640625" style="2" customWidth="1"/>
    <col min="12" max="12" width="10.44140625" style="2" customWidth="1"/>
    <col min="13" max="13" width="10.44140625" style="7" customWidth="1"/>
    <col min="14" max="14" width="13.33203125" style="2" customWidth="1"/>
    <col min="15" max="16" width="12" style="2" customWidth="1"/>
    <col min="17" max="17" width="13.33203125" style="2" customWidth="1"/>
    <col min="18" max="18" width="10.109375" style="5" customWidth="1"/>
    <col min="19" max="20" width="10" style="2" customWidth="1"/>
    <col min="21" max="21" width="12.5546875" style="5" customWidth="1"/>
    <col min="22" max="16384" width="9.109375" style="2"/>
  </cols>
  <sheetData>
    <row r="1" spans="1:21">
      <c r="A1" s="2" t="s">
        <v>0</v>
      </c>
      <c r="K1" s="2" t="s">
        <v>1</v>
      </c>
      <c r="L1" s="4"/>
      <c r="M1" s="4"/>
      <c r="N1" s="4"/>
      <c r="O1" s="4"/>
      <c r="P1" s="4"/>
      <c r="Q1" s="4"/>
    </row>
    <row r="2" spans="1:21">
      <c r="A2" s="6" t="s">
        <v>2</v>
      </c>
      <c r="B2" s="6"/>
      <c r="C2" s="6"/>
    </row>
    <row r="3" spans="1:21" s="14" customFormat="1" ht="22.5" customHeight="1">
      <c r="A3" s="8" t="s">
        <v>3</v>
      </c>
      <c r="B3" s="8" t="s">
        <v>4</v>
      </c>
      <c r="C3" s="8" t="s">
        <v>5</v>
      </c>
      <c r="D3" s="8" t="s">
        <v>6</v>
      </c>
      <c r="E3" s="8"/>
      <c r="F3" s="8"/>
      <c r="G3" s="8"/>
      <c r="H3" s="8" t="s">
        <v>7</v>
      </c>
      <c r="I3" s="9" t="s">
        <v>8</v>
      </c>
      <c r="J3" s="8" t="s">
        <v>9</v>
      </c>
      <c r="K3" s="8" t="s">
        <v>10</v>
      </c>
      <c r="L3" s="10" t="s">
        <v>11</v>
      </c>
      <c r="M3" s="11"/>
      <c r="N3" s="11"/>
      <c r="O3" s="11"/>
      <c r="P3" s="11"/>
      <c r="Q3" s="12"/>
      <c r="R3" s="13" t="s">
        <v>12</v>
      </c>
      <c r="S3" s="8" t="s">
        <v>13</v>
      </c>
      <c r="T3" s="8" t="s">
        <v>14</v>
      </c>
      <c r="U3" s="13" t="s">
        <v>15</v>
      </c>
    </row>
    <row r="4" spans="1:21" s="14" customFormat="1" ht="16.5" customHeight="1">
      <c r="A4" s="15"/>
      <c r="B4" s="15"/>
      <c r="C4" s="15"/>
      <c r="D4" s="15"/>
      <c r="E4" s="15"/>
      <c r="F4" s="15"/>
      <c r="G4" s="15"/>
      <c r="H4" s="15"/>
      <c r="I4" s="16"/>
      <c r="J4" s="15"/>
      <c r="K4" s="15"/>
      <c r="L4" s="10" t="s">
        <v>16</v>
      </c>
      <c r="M4" s="12"/>
      <c r="N4" s="10" t="s">
        <v>17</v>
      </c>
      <c r="O4" s="12"/>
      <c r="P4" s="10" t="s">
        <v>18</v>
      </c>
      <c r="Q4" s="12"/>
      <c r="R4" s="17"/>
      <c r="S4" s="15"/>
      <c r="T4" s="15"/>
      <c r="U4" s="17"/>
    </row>
    <row r="5" spans="1:21" s="14" customFormat="1">
      <c r="A5" s="18"/>
      <c r="B5" s="18"/>
      <c r="C5" s="18"/>
      <c r="D5" s="18"/>
      <c r="E5" s="18"/>
      <c r="F5" s="18"/>
      <c r="G5" s="18"/>
      <c r="H5" s="18"/>
      <c r="I5" s="19"/>
      <c r="J5" s="18"/>
      <c r="K5" s="18"/>
      <c r="L5" s="20" t="s">
        <v>19</v>
      </c>
      <c r="M5" s="21" t="s">
        <v>20</v>
      </c>
      <c r="N5" s="20" t="s">
        <v>19</v>
      </c>
      <c r="O5" s="20" t="s">
        <v>20</v>
      </c>
      <c r="P5" s="20" t="s">
        <v>21</v>
      </c>
      <c r="Q5" s="20" t="s">
        <v>20</v>
      </c>
      <c r="R5" s="22"/>
      <c r="S5" s="18"/>
      <c r="T5" s="18"/>
      <c r="U5" s="22"/>
    </row>
    <row r="6" spans="1:21">
      <c r="A6" s="105">
        <v>1</v>
      </c>
      <c r="B6" s="40" t="s">
        <v>595</v>
      </c>
      <c r="C6" s="40" t="s">
        <v>465</v>
      </c>
      <c r="D6" s="40" t="s">
        <v>53</v>
      </c>
      <c r="E6" s="41" t="str">
        <f>LEFT(B6,1)</f>
        <v>Ф</v>
      </c>
      <c r="F6" s="41" t="str">
        <f>LEFT(C6,1)</f>
        <v>И</v>
      </c>
      <c r="G6" s="41" t="str">
        <f>LEFT(D6,1)</f>
        <v>А</v>
      </c>
      <c r="H6" s="40" t="s">
        <v>696</v>
      </c>
      <c r="I6" s="1">
        <v>10</v>
      </c>
      <c r="J6" s="40" t="s">
        <v>569</v>
      </c>
      <c r="K6" s="42" t="s">
        <v>26</v>
      </c>
      <c r="L6" s="43">
        <v>44</v>
      </c>
      <c r="M6" s="44">
        <f>IF(L6="-",0,IF(L6&gt;-20,20*L6/49))</f>
        <v>17.959183673469386</v>
      </c>
      <c r="N6" s="43">
        <v>9</v>
      </c>
      <c r="O6" s="44">
        <f>IF(N6="-",0,IF(N6&gt;-40,40*N6/10))</f>
        <v>36</v>
      </c>
      <c r="P6" s="43">
        <v>24.41</v>
      </c>
      <c r="Q6" s="44">
        <v>40</v>
      </c>
      <c r="R6" s="45">
        <f>M6+O6+Q6</f>
        <v>93.959183673469383</v>
      </c>
      <c r="S6" s="40">
        <v>100</v>
      </c>
      <c r="T6" s="30">
        <f t="shared" ref="T6:T69" si="0">R6/S6</f>
        <v>0.93959183673469382</v>
      </c>
      <c r="U6" s="56" t="s">
        <v>1260</v>
      </c>
    </row>
    <row r="7" spans="1:21">
      <c r="A7" s="105">
        <v>2</v>
      </c>
      <c r="B7" s="40" t="s">
        <v>721</v>
      </c>
      <c r="C7" s="40" t="s">
        <v>599</v>
      </c>
      <c r="D7" s="40" t="s">
        <v>475</v>
      </c>
      <c r="E7" s="41" t="str">
        <f t="shared" ref="E7:E70" si="1">LEFT(B7,1)</f>
        <v>Б</v>
      </c>
      <c r="F7" s="41" t="str">
        <f t="shared" ref="F7:F70" si="2">LEFT(C7,1)</f>
        <v>Н</v>
      </c>
      <c r="G7" s="41" t="str">
        <f t="shared" ref="G7:G70" si="3">LEFT(D7,1)</f>
        <v>В</v>
      </c>
      <c r="H7" s="40" t="s">
        <v>696</v>
      </c>
      <c r="I7" s="1">
        <v>10</v>
      </c>
      <c r="J7" s="40" t="s">
        <v>566</v>
      </c>
      <c r="K7" s="42" t="s">
        <v>26</v>
      </c>
      <c r="L7" s="43">
        <v>45</v>
      </c>
      <c r="M7" s="44">
        <f>IF(L7="-",0,IF(L7&gt;-20,20*L7/49))</f>
        <v>18.367346938775512</v>
      </c>
      <c r="N7" s="40">
        <v>9.0500000000000007</v>
      </c>
      <c r="O7" s="44">
        <f>IF(N7="-",0,IF(N7&gt;-40,40*N7/10))</f>
        <v>36.200000000000003</v>
      </c>
      <c r="P7" s="40">
        <v>24.93</v>
      </c>
      <c r="Q7" s="44">
        <v>39.17</v>
      </c>
      <c r="R7" s="45">
        <f>M7+O7+Q7</f>
        <v>93.737346938775516</v>
      </c>
      <c r="S7" s="40">
        <v>100</v>
      </c>
      <c r="T7" s="30">
        <f t="shared" si="0"/>
        <v>0.93737346938775512</v>
      </c>
      <c r="U7" s="56" t="s">
        <v>1260</v>
      </c>
    </row>
    <row r="8" spans="1:21">
      <c r="A8" s="105">
        <v>3</v>
      </c>
      <c r="B8" s="63" t="s">
        <v>722</v>
      </c>
      <c r="C8" s="63" t="s">
        <v>542</v>
      </c>
      <c r="D8" s="63" t="s">
        <v>53</v>
      </c>
      <c r="E8" s="41" t="str">
        <f t="shared" si="1"/>
        <v>Ч</v>
      </c>
      <c r="F8" s="41" t="str">
        <f t="shared" si="2"/>
        <v>А</v>
      </c>
      <c r="G8" s="41" t="str">
        <f t="shared" si="3"/>
        <v>А</v>
      </c>
      <c r="H8" s="40" t="s">
        <v>696</v>
      </c>
      <c r="I8" s="1">
        <v>10</v>
      </c>
      <c r="J8" s="40" t="s">
        <v>571</v>
      </c>
      <c r="K8" s="42" t="s">
        <v>26</v>
      </c>
      <c r="L8" s="43">
        <v>38</v>
      </c>
      <c r="M8" s="44">
        <f>IF(L8="-",0,IF(L8&gt;-20,20*L8/49))</f>
        <v>15.510204081632653</v>
      </c>
      <c r="N8" s="43">
        <v>9.6</v>
      </c>
      <c r="O8" s="44">
        <f>IF(N8="-",0,IF(N8&gt;-40,40*N8/10))</f>
        <v>38.4</v>
      </c>
      <c r="P8" s="43">
        <v>24.87</v>
      </c>
      <c r="Q8" s="44">
        <v>39.26</v>
      </c>
      <c r="R8" s="45">
        <f>M8+O8+Q8</f>
        <v>93.170204081632647</v>
      </c>
      <c r="S8" s="40">
        <v>100</v>
      </c>
      <c r="T8" s="30">
        <f t="shared" si="0"/>
        <v>0.93170204081632646</v>
      </c>
      <c r="U8" s="56" t="s">
        <v>1260</v>
      </c>
    </row>
    <row r="9" spans="1:21">
      <c r="A9" s="105">
        <v>4</v>
      </c>
      <c r="B9" s="40" t="s">
        <v>151</v>
      </c>
      <c r="C9" s="40" t="s">
        <v>52</v>
      </c>
      <c r="D9" s="40" t="s">
        <v>61</v>
      </c>
      <c r="E9" s="41" t="str">
        <f t="shared" si="1"/>
        <v>П</v>
      </c>
      <c r="F9" s="41" t="str">
        <f t="shared" si="2"/>
        <v>А</v>
      </c>
      <c r="G9" s="41" t="str">
        <f t="shared" si="3"/>
        <v>С</v>
      </c>
      <c r="H9" s="40">
        <v>760189</v>
      </c>
      <c r="I9" s="1">
        <v>10</v>
      </c>
      <c r="J9" s="40" t="s">
        <v>152</v>
      </c>
      <c r="K9" s="42" t="s">
        <v>26</v>
      </c>
      <c r="L9" s="43">
        <v>40</v>
      </c>
      <c r="M9" s="44">
        <f>IF(L9="-",0,IF(L9&gt;-20,20*L9/49))</f>
        <v>16.326530612244898</v>
      </c>
      <c r="N9" s="40">
        <v>8</v>
      </c>
      <c r="O9" s="44">
        <f>IF(N9="-",0,IF(N9&gt;-40,40*N9/10))</f>
        <v>32</v>
      </c>
      <c r="P9" s="40">
        <v>22.7</v>
      </c>
      <c r="Q9" s="44">
        <v>40</v>
      </c>
      <c r="R9" s="45">
        <f>M9+O9+Q9</f>
        <v>88.326530612244895</v>
      </c>
      <c r="S9" s="40">
        <v>100</v>
      </c>
      <c r="T9" s="30">
        <f t="shared" si="0"/>
        <v>0.88326530612244891</v>
      </c>
      <c r="U9" s="56" t="s">
        <v>1260</v>
      </c>
    </row>
    <row r="10" spans="1:21">
      <c r="A10" s="105">
        <v>5</v>
      </c>
      <c r="B10" s="73" t="s">
        <v>667</v>
      </c>
      <c r="C10" s="73" t="s">
        <v>52</v>
      </c>
      <c r="D10" s="73" t="s">
        <v>344</v>
      </c>
      <c r="E10" s="41" t="str">
        <f t="shared" si="1"/>
        <v>Н</v>
      </c>
      <c r="F10" s="41" t="str">
        <f t="shared" si="2"/>
        <v>А</v>
      </c>
      <c r="G10" s="41" t="str">
        <f t="shared" si="3"/>
        <v>М</v>
      </c>
      <c r="H10" s="42">
        <v>760188</v>
      </c>
      <c r="I10" s="40">
        <v>11</v>
      </c>
      <c r="J10" s="40">
        <v>1103</v>
      </c>
      <c r="K10" s="42" t="s">
        <v>26</v>
      </c>
      <c r="L10" s="43">
        <v>41</v>
      </c>
      <c r="M10" s="44">
        <f>IF(L10="-",0,IF(L10&gt;-20,20*L10/49))</f>
        <v>16.73469387755102</v>
      </c>
      <c r="N10" s="43">
        <v>8.8000000000000007</v>
      </c>
      <c r="O10" s="44">
        <f>IF(N10="-",0,IF(N10&gt;-40,40*N10/10))</f>
        <v>35.200000000000003</v>
      </c>
      <c r="P10" s="43">
        <v>26.7</v>
      </c>
      <c r="Q10" s="44">
        <v>36.25</v>
      </c>
      <c r="R10" s="45">
        <f>M10+O10+Q10</f>
        <v>88.184693877551027</v>
      </c>
      <c r="S10" s="40">
        <v>100</v>
      </c>
      <c r="T10" s="30">
        <f t="shared" si="0"/>
        <v>0.88184693877551024</v>
      </c>
      <c r="U10" s="56" t="s">
        <v>1260</v>
      </c>
    </row>
    <row r="11" spans="1:21">
      <c r="A11" s="105">
        <v>6</v>
      </c>
      <c r="B11" s="40" t="s">
        <v>998</v>
      </c>
      <c r="C11" s="40" t="s">
        <v>999</v>
      </c>
      <c r="D11" s="40" t="s">
        <v>45</v>
      </c>
      <c r="E11" s="41" t="str">
        <f t="shared" si="1"/>
        <v>Б</v>
      </c>
      <c r="F11" s="41" t="str">
        <f t="shared" si="2"/>
        <v>Ф</v>
      </c>
      <c r="G11" s="41" t="str">
        <f t="shared" si="3"/>
        <v>А</v>
      </c>
      <c r="H11" s="42">
        <v>763212</v>
      </c>
      <c r="I11" s="1">
        <v>11</v>
      </c>
      <c r="J11" s="40" t="s">
        <v>1000</v>
      </c>
      <c r="K11" s="42" t="s">
        <v>26</v>
      </c>
      <c r="L11" s="43">
        <v>25</v>
      </c>
      <c r="M11" s="44">
        <f>IF(L11="-",0,IF(L11&gt;-20,20*L11/49))</f>
        <v>10.204081632653061</v>
      </c>
      <c r="N11" s="43">
        <v>9.1999999999999993</v>
      </c>
      <c r="O11" s="44">
        <f>IF(N11="-",0,IF(N11&gt;-40,40*N11/10))</f>
        <v>36.799999999999997</v>
      </c>
      <c r="P11" s="43">
        <v>50</v>
      </c>
      <c r="Q11" s="44">
        <v>40</v>
      </c>
      <c r="R11" s="45">
        <f>M11+O11+Q11</f>
        <v>87.004081632653055</v>
      </c>
      <c r="S11" s="40">
        <v>100</v>
      </c>
      <c r="T11" s="30">
        <f t="shared" si="0"/>
        <v>0.87004081632653052</v>
      </c>
      <c r="U11" s="56" t="s">
        <v>1260</v>
      </c>
    </row>
    <row r="12" spans="1:21">
      <c r="A12" s="105">
        <v>7</v>
      </c>
      <c r="B12" s="63" t="s">
        <v>145</v>
      </c>
      <c r="C12" s="63" t="s">
        <v>52</v>
      </c>
      <c r="D12" s="63" t="s">
        <v>94</v>
      </c>
      <c r="E12" s="41" t="str">
        <f t="shared" si="1"/>
        <v>К</v>
      </c>
      <c r="F12" s="41" t="str">
        <f t="shared" si="2"/>
        <v>А</v>
      </c>
      <c r="G12" s="41" t="str">
        <f t="shared" si="3"/>
        <v>А</v>
      </c>
      <c r="H12" s="42">
        <v>760189</v>
      </c>
      <c r="I12" s="1">
        <v>9</v>
      </c>
      <c r="J12" s="40" t="s">
        <v>146</v>
      </c>
      <c r="K12" s="42" t="s">
        <v>26</v>
      </c>
      <c r="L12" s="43">
        <v>30</v>
      </c>
      <c r="M12" s="44">
        <f>IF(L12="-",0,IF(L12&gt;-20,20*L12/49))</f>
        <v>12.244897959183673</v>
      </c>
      <c r="N12" s="43">
        <v>9</v>
      </c>
      <c r="O12" s="44">
        <f>IF(N12="-",0,IF(N12&gt;-40,40*N12/10))</f>
        <v>36</v>
      </c>
      <c r="P12" s="43">
        <v>23.5</v>
      </c>
      <c r="Q12" s="44">
        <v>38.64</v>
      </c>
      <c r="R12" s="45">
        <f>M12+O12+Q12</f>
        <v>86.884897959183675</v>
      </c>
      <c r="S12" s="40">
        <v>100</v>
      </c>
      <c r="T12" s="30">
        <f t="shared" si="0"/>
        <v>0.86884897959183671</v>
      </c>
      <c r="U12" s="56" t="s">
        <v>1260</v>
      </c>
    </row>
    <row r="13" spans="1:21">
      <c r="A13" s="105">
        <v>8</v>
      </c>
      <c r="B13" s="40" t="s">
        <v>141</v>
      </c>
      <c r="C13" s="40" t="s">
        <v>142</v>
      </c>
      <c r="D13" s="40" t="s">
        <v>475</v>
      </c>
      <c r="E13" s="41" t="str">
        <f t="shared" si="1"/>
        <v>К</v>
      </c>
      <c r="F13" s="41" t="str">
        <f t="shared" si="2"/>
        <v>А</v>
      </c>
      <c r="G13" s="41" t="str">
        <f t="shared" si="3"/>
        <v>В</v>
      </c>
      <c r="H13" s="40" t="s">
        <v>696</v>
      </c>
      <c r="I13" s="1">
        <v>10</v>
      </c>
      <c r="J13" s="40" t="s">
        <v>723</v>
      </c>
      <c r="K13" s="42" t="s">
        <v>26</v>
      </c>
      <c r="L13" s="43">
        <v>25</v>
      </c>
      <c r="M13" s="44">
        <f>IF(L13="-",0,IF(L13&gt;-20,20*L13/49))</f>
        <v>10.204081632653061</v>
      </c>
      <c r="N13" s="43">
        <v>9.5</v>
      </c>
      <c r="O13" s="44">
        <f>IF(N13="-",0,IF(N13&gt;-40,40*N13/10))</f>
        <v>38</v>
      </c>
      <c r="P13" s="43">
        <v>25.73</v>
      </c>
      <c r="Q13" s="44">
        <v>37.950000000000003</v>
      </c>
      <c r="R13" s="45">
        <f>M13+O13+Q13</f>
        <v>86.15408163265306</v>
      </c>
      <c r="S13" s="40">
        <v>100</v>
      </c>
      <c r="T13" s="30">
        <f t="shared" si="0"/>
        <v>0.86154081632653057</v>
      </c>
      <c r="U13" s="56" t="s">
        <v>1260</v>
      </c>
    </row>
    <row r="14" spans="1:21">
      <c r="A14" s="105">
        <v>9</v>
      </c>
      <c r="B14" s="73" t="s">
        <v>666</v>
      </c>
      <c r="C14" s="73" t="s">
        <v>138</v>
      </c>
      <c r="D14" s="73" t="s">
        <v>94</v>
      </c>
      <c r="E14" s="41" t="str">
        <f t="shared" si="1"/>
        <v>А</v>
      </c>
      <c r="F14" s="41" t="str">
        <f t="shared" si="2"/>
        <v>М</v>
      </c>
      <c r="G14" s="41" t="str">
        <f t="shared" si="3"/>
        <v>А</v>
      </c>
      <c r="H14" s="42">
        <v>760188</v>
      </c>
      <c r="I14" s="1">
        <v>11</v>
      </c>
      <c r="J14" s="40">
        <v>1107</v>
      </c>
      <c r="K14" s="42" t="s">
        <v>26</v>
      </c>
      <c r="L14" s="43">
        <v>31</v>
      </c>
      <c r="M14" s="44">
        <f>IF(L14="-",0,IF(L14&gt;-20,20*L14/49))</f>
        <v>12.653061224489797</v>
      </c>
      <c r="N14" s="43">
        <v>9.4</v>
      </c>
      <c r="O14" s="44">
        <f>IF(N14="-",0,IF(N14&gt;-40,40*N14/10))</f>
        <v>37.6</v>
      </c>
      <c r="P14" s="43">
        <v>27</v>
      </c>
      <c r="Q14" s="44">
        <v>35.85</v>
      </c>
      <c r="R14" s="45">
        <f>M14+O14+Q14</f>
        <v>86.103061224489807</v>
      </c>
      <c r="S14" s="40">
        <v>100</v>
      </c>
      <c r="T14" s="30">
        <f t="shared" si="0"/>
        <v>0.86103061224489807</v>
      </c>
      <c r="U14" s="56" t="s">
        <v>1260</v>
      </c>
    </row>
    <row r="15" spans="1:21">
      <c r="A15" s="105">
        <v>10</v>
      </c>
      <c r="B15" s="73" t="s">
        <v>665</v>
      </c>
      <c r="C15" s="73" t="s">
        <v>478</v>
      </c>
      <c r="D15" s="73" t="s">
        <v>65</v>
      </c>
      <c r="E15" s="41" t="str">
        <f t="shared" si="1"/>
        <v>С</v>
      </c>
      <c r="F15" s="41" t="str">
        <f t="shared" si="2"/>
        <v>Н</v>
      </c>
      <c r="G15" s="41" t="str">
        <f t="shared" si="3"/>
        <v>Д</v>
      </c>
      <c r="H15" s="42">
        <v>760188</v>
      </c>
      <c r="I15" s="1">
        <v>11</v>
      </c>
      <c r="J15" s="40">
        <v>1101</v>
      </c>
      <c r="K15" s="42" t="s">
        <v>26</v>
      </c>
      <c r="L15" s="43">
        <v>30</v>
      </c>
      <c r="M15" s="44">
        <f>IF(L15="-",0,IF(L15&gt;-20,20*L15/49))</f>
        <v>12.244897959183673</v>
      </c>
      <c r="N15" s="40">
        <v>9.6</v>
      </c>
      <c r="O15" s="44">
        <f>IF(N15="-",0,IF(N15&gt;-40,40*N15/10))</f>
        <v>38.4</v>
      </c>
      <c r="P15" s="40">
        <v>27.7</v>
      </c>
      <c r="Q15" s="44">
        <v>34.950000000000003</v>
      </c>
      <c r="R15" s="45">
        <f>M15+O15+Q15</f>
        <v>85.594897959183669</v>
      </c>
      <c r="S15" s="40">
        <v>100</v>
      </c>
      <c r="T15" s="30">
        <f t="shared" si="0"/>
        <v>0.85594897959183669</v>
      </c>
      <c r="U15" s="56" t="s">
        <v>1260</v>
      </c>
    </row>
    <row r="16" spans="1:21">
      <c r="A16" s="105">
        <v>11</v>
      </c>
      <c r="B16" s="40" t="s">
        <v>595</v>
      </c>
      <c r="C16" s="40" t="s">
        <v>478</v>
      </c>
      <c r="D16" s="40" t="s">
        <v>53</v>
      </c>
      <c r="E16" s="41" t="str">
        <f t="shared" si="1"/>
        <v>Ф</v>
      </c>
      <c r="F16" s="41" t="str">
        <f t="shared" si="2"/>
        <v>Н</v>
      </c>
      <c r="G16" s="41" t="str">
        <f t="shared" si="3"/>
        <v>А</v>
      </c>
      <c r="H16" s="40" t="s">
        <v>696</v>
      </c>
      <c r="I16" s="1">
        <v>10</v>
      </c>
      <c r="J16" s="40" t="s">
        <v>724</v>
      </c>
      <c r="K16" s="42" t="s">
        <v>26</v>
      </c>
      <c r="L16" s="43">
        <v>45</v>
      </c>
      <c r="M16" s="44">
        <f>IF(L16="-",0,IF(L16&gt;-20,20*L16/49))</f>
        <v>18.367346938775512</v>
      </c>
      <c r="N16" s="40">
        <v>7.3</v>
      </c>
      <c r="O16" s="44">
        <f>IF(N16="-",0,IF(N16&gt;-40,40*N16/10))</f>
        <v>29.2</v>
      </c>
      <c r="P16" s="40">
        <v>25.72</v>
      </c>
      <c r="Q16" s="44">
        <v>37.96</v>
      </c>
      <c r="R16" s="45">
        <f>M16+O16+Q16</f>
        <v>85.527346938775509</v>
      </c>
      <c r="S16" s="40">
        <v>100</v>
      </c>
      <c r="T16" s="30">
        <f t="shared" si="0"/>
        <v>0.85527346938775506</v>
      </c>
      <c r="U16" s="56" t="s">
        <v>1260</v>
      </c>
    </row>
    <row r="17" spans="1:21">
      <c r="A17" s="105">
        <v>12</v>
      </c>
      <c r="B17" s="46" t="s">
        <v>725</v>
      </c>
      <c r="C17" s="63" t="s">
        <v>726</v>
      </c>
      <c r="D17" s="40" t="s">
        <v>45</v>
      </c>
      <c r="E17" s="41" t="str">
        <f t="shared" si="1"/>
        <v>Г</v>
      </c>
      <c r="F17" s="41" t="str">
        <f t="shared" si="2"/>
        <v>И</v>
      </c>
      <c r="G17" s="41" t="str">
        <f t="shared" si="3"/>
        <v>А</v>
      </c>
      <c r="H17" s="40" t="s">
        <v>696</v>
      </c>
      <c r="I17" s="1">
        <v>11</v>
      </c>
      <c r="J17" s="40" t="s">
        <v>380</v>
      </c>
      <c r="K17" s="42" t="s">
        <v>26</v>
      </c>
      <c r="L17" s="43">
        <v>43</v>
      </c>
      <c r="M17" s="44">
        <f>IF(L17="-",0,IF(L17&gt;-20,20*L17/49))</f>
        <v>17.551020408163264</v>
      </c>
      <c r="N17" s="43">
        <v>9.6</v>
      </c>
      <c r="O17" s="44">
        <f>IF(N17="-",0,IF(N17&gt;-40,40*N17/10))</f>
        <v>38.4</v>
      </c>
      <c r="P17" s="43">
        <v>33.450000000000003</v>
      </c>
      <c r="Q17" s="44">
        <v>29.19</v>
      </c>
      <c r="R17" s="45">
        <f>M17+O17+Q17</f>
        <v>85.141020408163257</v>
      </c>
      <c r="S17" s="40">
        <v>100</v>
      </c>
      <c r="T17" s="30">
        <f t="shared" si="0"/>
        <v>0.85141020408163259</v>
      </c>
      <c r="U17" s="56" t="s">
        <v>1260</v>
      </c>
    </row>
    <row r="18" spans="1:21">
      <c r="A18" s="105">
        <v>13</v>
      </c>
      <c r="B18" s="40" t="s">
        <v>598</v>
      </c>
      <c r="C18" s="40" t="s">
        <v>599</v>
      </c>
      <c r="D18" s="40" t="s">
        <v>45</v>
      </c>
      <c r="E18" s="41" t="str">
        <f t="shared" si="1"/>
        <v>Г</v>
      </c>
      <c r="F18" s="41" t="str">
        <f t="shared" si="2"/>
        <v>Н</v>
      </c>
      <c r="G18" s="41" t="str">
        <f t="shared" si="3"/>
        <v>А</v>
      </c>
      <c r="H18" s="73">
        <v>764204</v>
      </c>
      <c r="I18" s="1">
        <v>11</v>
      </c>
      <c r="J18" s="83" t="s">
        <v>600</v>
      </c>
      <c r="K18" s="42" t="s">
        <v>26</v>
      </c>
      <c r="L18" s="43">
        <v>34.25</v>
      </c>
      <c r="M18" s="44">
        <f>IF(L18="-",0,IF(L18&gt;-20,20*L18/49))</f>
        <v>13.979591836734693</v>
      </c>
      <c r="N18" s="40">
        <v>8.6</v>
      </c>
      <c r="O18" s="44">
        <f>IF(N18="-",0,IF(N18&gt;-40,40*N18/10))</f>
        <v>34.4</v>
      </c>
      <c r="P18" s="40">
        <v>24.8</v>
      </c>
      <c r="Q18" s="44">
        <v>36.69</v>
      </c>
      <c r="R18" s="45">
        <f>M18+O18+Q18</f>
        <v>85.069591836734688</v>
      </c>
      <c r="S18" s="40">
        <v>100</v>
      </c>
      <c r="T18" s="30">
        <f t="shared" si="0"/>
        <v>0.85069591836734693</v>
      </c>
      <c r="U18" s="56" t="s">
        <v>1260</v>
      </c>
    </row>
    <row r="19" spans="1:21">
      <c r="A19" s="105">
        <v>14</v>
      </c>
      <c r="B19" s="40" t="s">
        <v>694</v>
      </c>
      <c r="C19" s="40" t="s">
        <v>82</v>
      </c>
      <c r="D19" s="40" t="s">
        <v>596</v>
      </c>
      <c r="E19" s="41" t="str">
        <f t="shared" si="1"/>
        <v>Б</v>
      </c>
      <c r="F19" s="41" t="str">
        <f t="shared" si="2"/>
        <v>К</v>
      </c>
      <c r="G19" s="41" t="str">
        <f t="shared" si="3"/>
        <v>Н</v>
      </c>
      <c r="H19" s="42">
        <v>760245</v>
      </c>
      <c r="I19" s="1">
        <v>9</v>
      </c>
      <c r="J19" s="40" t="s">
        <v>992</v>
      </c>
      <c r="K19" s="42" t="s">
        <v>26</v>
      </c>
      <c r="L19" s="43">
        <v>16</v>
      </c>
      <c r="M19" s="44">
        <f>IF(L19="-",0,IF(L19&gt;-20,20*L19/49))</f>
        <v>6.5306122448979593</v>
      </c>
      <c r="N19" s="43">
        <v>9.5</v>
      </c>
      <c r="O19" s="44">
        <f>IF(N19="-",0,IF(N19&gt;-40,40*N19/10))</f>
        <v>38</v>
      </c>
      <c r="P19" s="43">
        <v>28.8</v>
      </c>
      <c r="Q19" s="44">
        <v>40</v>
      </c>
      <c r="R19" s="45">
        <f>M19+O19+Q19</f>
        <v>84.530612244897952</v>
      </c>
      <c r="S19" s="40">
        <v>100</v>
      </c>
      <c r="T19" s="30">
        <f t="shared" si="0"/>
        <v>0.84530612244897951</v>
      </c>
      <c r="U19" s="56" t="s">
        <v>1260</v>
      </c>
    </row>
    <row r="20" spans="1:21">
      <c r="A20" s="105">
        <v>15</v>
      </c>
      <c r="B20" s="63" t="s">
        <v>755</v>
      </c>
      <c r="C20" s="63" t="s">
        <v>756</v>
      </c>
      <c r="D20" s="63" t="s">
        <v>61</v>
      </c>
      <c r="E20" s="41" t="str">
        <f t="shared" si="1"/>
        <v>Р</v>
      </c>
      <c r="F20" s="41" t="str">
        <f t="shared" si="2"/>
        <v>Г</v>
      </c>
      <c r="G20" s="41" t="str">
        <f t="shared" si="3"/>
        <v>С</v>
      </c>
      <c r="H20" s="42">
        <v>760184</v>
      </c>
      <c r="I20" s="1">
        <v>10</v>
      </c>
      <c r="J20" s="40" t="s">
        <v>757</v>
      </c>
      <c r="K20" s="42" t="s">
        <v>26</v>
      </c>
      <c r="L20" s="43">
        <v>31</v>
      </c>
      <c r="M20" s="44">
        <f>IF(L20="-",0,IF(L20&gt;-20,20*L20/49))</f>
        <v>12.653061224489797</v>
      </c>
      <c r="N20" s="43">
        <v>8.6999999999999993</v>
      </c>
      <c r="O20" s="44">
        <f>IF(N20="-",0,IF(N20&gt;-40,40*N20/10))</f>
        <v>34.799999999999997</v>
      </c>
      <c r="P20" s="43">
        <v>27</v>
      </c>
      <c r="Q20" s="44">
        <v>37.04</v>
      </c>
      <c r="R20" s="45">
        <f>M20+O20+Q20</f>
        <v>84.493061224489793</v>
      </c>
      <c r="S20" s="40">
        <v>100</v>
      </c>
      <c r="T20" s="30">
        <f t="shared" si="0"/>
        <v>0.84493061224489796</v>
      </c>
      <c r="U20" s="56" t="s">
        <v>1260</v>
      </c>
    </row>
    <row r="21" spans="1:21">
      <c r="A21" s="105">
        <v>16</v>
      </c>
      <c r="B21" s="63" t="s">
        <v>549</v>
      </c>
      <c r="C21" s="63" t="s">
        <v>601</v>
      </c>
      <c r="D21" s="63" t="s">
        <v>61</v>
      </c>
      <c r="E21" s="41" t="str">
        <f t="shared" si="1"/>
        <v>П</v>
      </c>
      <c r="F21" s="41" t="str">
        <f t="shared" si="2"/>
        <v>А</v>
      </c>
      <c r="G21" s="41" t="str">
        <f t="shared" si="3"/>
        <v>С</v>
      </c>
      <c r="H21" s="73">
        <v>764204</v>
      </c>
      <c r="I21" s="1">
        <v>11</v>
      </c>
      <c r="J21" s="83" t="s">
        <v>602</v>
      </c>
      <c r="K21" s="42" t="s">
        <v>26</v>
      </c>
      <c r="L21" s="43">
        <v>35.25</v>
      </c>
      <c r="M21" s="44">
        <f>IF(L21="-",0,IF(L21&gt;-20,20*L21/49))</f>
        <v>14.387755102040817</v>
      </c>
      <c r="N21" s="43">
        <v>7.5</v>
      </c>
      <c r="O21" s="44">
        <f>IF(N21="-",0,IF(N21&gt;-40,40*N21/10))</f>
        <v>30</v>
      </c>
      <c r="P21" s="43">
        <v>22.75</v>
      </c>
      <c r="Q21" s="44">
        <v>40</v>
      </c>
      <c r="R21" s="45">
        <f>M21+O21+Q21</f>
        <v>84.387755102040813</v>
      </c>
      <c r="S21" s="40">
        <v>100</v>
      </c>
      <c r="T21" s="30">
        <f t="shared" si="0"/>
        <v>0.84387755102040818</v>
      </c>
      <c r="U21" s="56" t="s">
        <v>1260</v>
      </c>
    </row>
    <row r="22" spans="1:21">
      <c r="A22" s="105">
        <v>17</v>
      </c>
      <c r="B22" s="40" t="s">
        <v>1116</v>
      </c>
      <c r="C22" s="40" t="s">
        <v>1117</v>
      </c>
      <c r="D22" s="40" t="s">
        <v>1118</v>
      </c>
      <c r="E22" s="41" t="str">
        <f t="shared" si="1"/>
        <v>Г</v>
      </c>
      <c r="F22" s="41" t="str">
        <f t="shared" si="2"/>
        <v>Ф</v>
      </c>
      <c r="G22" s="41" t="str">
        <f t="shared" si="3"/>
        <v>Е</v>
      </c>
      <c r="H22" s="42" t="s">
        <v>1049</v>
      </c>
      <c r="I22" s="40">
        <v>9</v>
      </c>
      <c r="J22" s="67" t="s">
        <v>1112</v>
      </c>
      <c r="K22" s="42" t="s">
        <v>26</v>
      </c>
      <c r="L22" s="43">
        <v>30</v>
      </c>
      <c r="M22" s="44">
        <v>12.24</v>
      </c>
      <c r="N22" s="43">
        <v>8</v>
      </c>
      <c r="O22" s="44">
        <f>IF(N22="-",0,IF(N22&gt;-40,40*N22/10))</f>
        <v>32</v>
      </c>
      <c r="P22" s="43">
        <v>19</v>
      </c>
      <c r="Q22" s="44">
        <f>40*19/P22</f>
        <v>40</v>
      </c>
      <c r="R22" s="45">
        <f>SUM(M22,O22,Q22)</f>
        <v>84.240000000000009</v>
      </c>
      <c r="S22" s="40">
        <v>100</v>
      </c>
      <c r="T22" s="30">
        <f t="shared" si="0"/>
        <v>0.84240000000000004</v>
      </c>
      <c r="U22" s="56" t="s">
        <v>1260</v>
      </c>
    </row>
    <row r="23" spans="1:21">
      <c r="A23" s="105">
        <v>18</v>
      </c>
      <c r="B23" s="40" t="s">
        <v>937</v>
      </c>
      <c r="C23" s="40" t="s">
        <v>938</v>
      </c>
      <c r="D23" s="40" t="s">
        <v>939</v>
      </c>
      <c r="E23" s="41" t="str">
        <f t="shared" si="1"/>
        <v>А</v>
      </c>
      <c r="F23" s="41" t="str">
        <f t="shared" si="2"/>
        <v>Р</v>
      </c>
      <c r="G23" s="41" t="str">
        <f t="shared" si="3"/>
        <v>Ш</v>
      </c>
      <c r="H23" s="42">
        <v>760239</v>
      </c>
      <c r="I23" s="1">
        <v>9</v>
      </c>
      <c r="J23" s="40" t="s">
        <v>558</v>
      </c>
      <c r="K23" s="42" t="s">
        <v>26</v>
      </c>
      <c r="L23" s="43">
        <v>23</v>
      </c>
      <c r="M23" s="44">
        <f>IF(L23="-",0,IF(L23&gt;-20,20*L23/49))</f>
        <v>9.387755102040817</v>
      </c>
      <c r="N23" s="43">
        <v>8.6999999999999993</v>
      </c>
      <c r="O23" s="44">
        <f>IF(N23="-",0,IF(N23&gt;-40,40*N23/10))</f>
        <v>34.799999999999997</v>
      </c>
      <c r="P23" s="43">
        <v>17.72</v>
      </c>
      <c r="Q23" s="44">
        <v>40</v>
      </c>
      <c r="R23" s="45">
        <f>M23+O23+Q23</f>
        <v>84.187755102040811</v>
      </c>
      <c r="S23" s="40">
        <v>100</v>
      </c>
      <c r="T23" s="30">
        <f t="shared" si="0"/>
        <v>0.84187755102040807</v>
      </c>
      <c r="U23" s="56" t="s">
        <v>1260</v>
      </c>
    </row>
    <row r="24" spans="1:21">
      <c r="A24" s="105">
        <v>19</v>
      </c>
      <c r="B24" s="63" t="s">
        <v>758</v>
      </c>
      <c r="C24" s="63" t="s">
        <v>64</v>
      </c>
      <c r="D24" s="63" t="s">
        <v>99</v>
      </c>
      <c r="E24" s="41" t="str">
        <f t="shared" si="1"/>
        <v>П</v>
      </c>
      <c r="F24" s="41" t="str">
        <f t="shared" si="2"/>
        <v>Е</v>
      </c>
      <c r="G24" s="41" t="str">
        <f t="shared" si="3"/>
        <v>П</v>
      </c>
      <c r="H24" s="42">
        <v>760184</v>
      </c>
      <c r="I24" s="1">
        <v>10</v>
      </c>
      <c r="J24" s="40" t="s">
        <v>759</v>
      </c>
      <c r="K24" s="42" t="s">
        <v>26</v>
      </c>
      <c r="L24" s="43">
        <v>31</v>
      </c>
      <c r="M24" s="44">
        <f>IF(L24="-",0,IF(L24&gt;-20,20*L24/49))</f>
        <v>12.653061224489797</v>
      </c>
      <c r="N24" s="43">
        <v>8.9</v>
      </c>
      <c r="O24" s="44">
        <f>IF(N24="-",0,IF(N24&gt;-40,40*N24/10))</f>
        <v>35.6</v>
      </c>
      <c r="P24" s="43">
        <v>28</v>
      </c>
      <c r="Q24" s="44">
        <v>35.71</v>
      </c>
      <c r="R24" s="45">
        <f>M24+O24+Q24</f>
        <v>83.963061224489792</v>
      </c>
      <c r="S24" s="40">
        <v>100</v>
      </c>
      <c r="T24" s="30">
        <f t="shared" si="0"/>
        <v>0.83963061224489788</v>
      </c>
      <c r="U24" s="56" t="s">
        <v>1260</v>
      </c>
    </row>
    <row r="25" spans="1:21">
      <c r="A25" s="105">
        <v>20</v>
      </c>
      <c r="B25" s="64" t="s">
        <v>155</v>
      </c>
      <c r="C25" s="64" t="s">
        <v>156</v>
      </c>
      <c r="D25" s="64" t="s">
        <v>45</v>
      </c>
      <c r="E25" s="41" t="str">
        <f t="shared" si="1"/>
        <v>П</v>
      </c>
      <c r="F25" s="41" t="str">
        <f t="shared" si="2"/>
        <v>Ю</v>
      </c>
      <c r="G25" s="41" t="str">
        <f t="shared" si="3"/>
        <v>А</v>
      </c>
      <c r="H25" s="42">
        <v>760189</v>
      </c>
      <c r="I25" s="1">
        <v>11</v>
      </c>
      <c r="J25" s="40" t="s">
        <v>157</v>
      </c>
      <c r="K25" s="42" t="s">
        <v>26</v>
      </c>
      <c r="L25" s="43">
        <v>32</v>
      </c>
      <c r="M25" s="44">
        <f>IF(L25="-",0,IF(L25&gt;-20,20*L25/49))</f>
        <v>13.061224489795919</v>
      </c>
      <c r="N25" s="43">
        <v>8</v>
      </c>
      <c r="O25" s="44">
        <f>IF(N25="-",0,IF(N25&gt;-40,40*N25/10))</f>
        <v>32</v>
      </c>
      <c r="P25" s="43">
        <v>23.8</v>
      </c>
      <c r="Q25" s="44">
        <v>38.15</v>
      </c>
      <c r="R25" s="45">
        <f>M25+O25+Q25</f>
        <v>83.21122448979591</v>
      </c>
      <c r="S25" s="40">
        <v>100</v>
      </c>
      <c r="T25" s="30">
        <f t="shared" si="0"/>
        <v>0.8321122448979591</v>
      </c>
      <c r="U25" s="56" t="s">
        <v>1260</v>
      </c>
    </row>
    <row r="26" spans="1:21">
      <c r="A26" s="105">
        <v>21</v>
      </c>
      <c r="B26" s="73" t="s">
        <v>673</v>
      </c>
      <c r="C26" s="73" t="s">
        <v>52</v>
      </c>
      <c r="D26" s="73" t="s">
        <v>475</v>
      </c>
      <c r="E26" s="41" t="str">
        <f t="shared" si="1"/>
        <v>М</v>
      </c>
      <c r="F26" s="41" t="str">
        <f t="shared" si="2"/>
        <v>А</v>
      </c>
      <c r="G26" s="41" t="str">
        <f t="shared" si="3"/>
        <v>В</v>
      </c>
      <c r="H26" s="42">
        <v>760188</v>
      </c>
      <c r="I26" s="1">
        <v>10</v>
      </c>
      <c r="J26" s="40">
        <v>1003</v>
      </c>
      <c r="K26" s="42" t="s">
        <v>26</v>
      </c>
      <c r="L26" s="43">
        <v>19</v>
      </c>
      <c r="M26" s="44">
        <f>IF(L26="-",0,IF(L26&gt;-20,20*L26/49))</f>
        <v>7.7551020408163263</v>
      </c>
      <c r="N26" s="43">
        <v>8.8000000000000007</v>
      </c>
      <c r="O26" s="44">
        <f>IF(N26="-",0,IF(N26&gt;-40,40*N26/10))</f>
        <v>35.200000000000003</v>
      </c>
      <c r="P26" s="43">
        <v>24.2</v>
      </c>
      <c r="Q26" s="44">
        <v>40</v>
      </c>
      <c r="R26" s="45">
        <f>M26+O26+Q26</f>
        <v>82.955102040816328</v>
      </c>
      <c r="S26" s="40">
        <v>100</v>
      </c>
      <c r="T26" s="30">
        <f t="shared" si="0"/>
        <v>0.82955102040816331</v>
      </c>
      <c r="U26" s="56" t="s">
        <v>1260</v>
      </c>
    </row>
    <row r="27" spans="1:21">
      <c r="A27" s="105">
        <v>22</v>
      </c>
      <c r="B27" s="46" t="s">
        <v>153</v>
      </c>
      <c r="C27" s="63" t="s">
        <v>106</v>
      </c>
      <c r="D27" s="40" t="s">
        <v>65</v>
      </c>
      <c r="E27" s="41" t="str">
        <f t="shared" si="1"/>
        <v>Л</v>
      </c>
      <c r="F27" s="41" t="str">
        <f t="shared" si="2"/>
        <v>А</v>
      </c>
      <c r="G27" s="41" t="str">
        <f t="shared" si="3"/>
        <v>Д</v>
      </c>
      <c r="H27" s="42">
        <v>760189</v>
      </c>
      <c r="I27" s="1">
        <v>11</v>
      </c>
      <c r="J27" s="40" t="s">
        <v>154</v>
      </c>
      <c r="K27" s="42" t="s">
        <v>26</v>
      </c>
      <c r="L27" s="43">
        <v>32</v>
      </c>
      <c r="M27" s="44">
        <f>IF(L27="-",0,IF(L27&gt;-20,20*L27/49))</f>
        <v>13.061224489795919</v>
      </c>
      <c r="N27" s="43">
        <v>8</v>
      </c>
      <c r="O27" s="44">
        <f>IF(N27="-",0,IF(N27&gt;-40,40*N27/10))</f>
        <v>32</v>
      </c>
      <c r="P27" s="43">
        <v>24.2</v>
      </c>
      <c r="Q27" s="44">
        <v>37.520000000000003</v>
      </c>
      <c r="R27" s="45">
        <f>M27+O27+Q27</f>
        <v>82.581224489795915</v>
      </c>
      <c r="S27" s="40">
        <v>100</v>
      </c>
      <c r="T27" s="30">
        <f t="shared" si="0"/>
        <v>0.82581224489795912</v>
      </c>
      <c r="U27" s="56" t="s">
        <v>1260</v>
      </c>
    </row>
    <row r="28" spans="1:21">
      <c r="A28" s="105">
        <v>23</v>
      </c>
      <c r="B28" s="64" t="s">
        <v>174</v>
      </c>
      <c r="C28" s="64" t="s">
        <v>175</v>
      </c>
      <c r="D28" s="64" t="s">
        <v>61</v>
      </c>
      <c r="E28" s="41" t="str">
        <f t="shared" si="1"/>
        <v>В</v>
      </c>
      <c r="F28" s="41" t="str">
        <f t="shared" si="2"/>
        <v>С</v>
      </c>
      <c r="G28" s="41" t="str">
        <f t="shared" si="3"/>
        <v>С</v>
      </c>
      <c r="H28" s="42">
        <v>764202</v>
      </c>
      <c r="I28" s="1">
        <v>9</v>
      </c>
      <c r="J28" s="40" t="s">
        <v>176</v>
      </c>
      <c r="K28" s="42" t="s">
        <v>26</v>
      </c>
      <c r="L28" s="43">
        <v>40</v>
      </c>
      <c r="M28" s="44">
        <f>IF(L28="-",0,IF(L28&gt;-20,20*L28/49))</f>
        <v>16.326530612244898</v>
      </c>
      <c r="N28" s="43">
        <v>8.6</v>
      </c>
      <c r="O28" s="44">
        <f>IF(N28="-",0,IF(N28&gt;-40,40*N28/10))</f>
        <v>34.4</v>
      </c>
      <c r="P28" s="43">
        <v>26</v>
      </c>
      <c r="Q28" s="44">
        <v>31.69</v>
      </c>
      <c r="R28" s="45">
        <f>M28+O28+Q28</f>
        <v>82.416530612244898</v>
      </c>
      <c r="S28" s="40">
        <v>100</v>
      </c>
      <c r="T28" s="30">
        <f t="shared" si="0"/>
        <v>0.82416530612244898</v>
      </c>
      <c r="U28" s="56" t="s">
        <v>1260</v>
      </c>
    </row>
    <row r="29" spans="1:21">
      <c r="A29" s="105">
        <v>24</v>
      </c>
      <c r="B29" s="83" t="s">
        <v>585</v>
      </c>
      <c r="C29" s="83" t="s">
        <v>586</v>
      </c>
      <c r="D29" s="83" t="s">
        <v>475</v>
      </c>
      <c r="E29" s="41" t="str">
        <f t="shared" si="1"/>
        <v>Д</v>
      </c>
      <c r="F29" s="41" t="str">
        <f t="shared" si="2"/>
        <v>А</v>
      </c>
      <c r="G29" s="41" t="str">
        <f t="shared" si="3"/>
        <v>В</v>
      </c>
      <c r="H29" s="73">
        <v>764204</v>
      </c>
      <c r="I29" s="83">
        <v>9</v>
      </c>
      <c r="J29" s="83" t="s">
        <v>401</v>
      </c>
      <c r="K29" s="42" t="s">
        <v>26</v>
      </c>
      <c r="L29" s="43">
        <v>39.5</v>
      </c>
      <c r="M29" s="44">
        <f>IF(L29="-",0,IF(L29&gt;-20,20*L29/49))</f>
        <v>16.122448979591837</v>
      </c>
      <c r="N29" s="40">
        <v>7.8</v>
      </c>
      <c r="O29" s="44">
        <f>IF(N29="-",0,IF(N29&gt;-40,40*N29/10))</f>
        <v>31.2</v>
      </c>
      <c r="P29" s="40">
        <v>26.05</v>
      </c>
      <c r="Q29" s="44">
        <v>34.93</v>
      </c>
      <c r="R29" s="45">
        <f>M29+O29+Q29</f>
        <v>82.252448979591833</v>
      </c>
      <c r="S29" s="40">
        <v>100</v>
      </c>
      <c r="T29" s="30">
        <f t="shared" si="0"/>
        <v>0.8225244897959183</v>
      </c>
      <c r="U29" s="56" t="s">
        <v>1260</v>
      </c>
    </row>
    <row r="30" spans="1:21">
      <c r="A30" s="105">
        <v>25</v>
      </c>
      <c r="B30" s="40" t="s">
        <v>751</v>
      </c>
      <c r="C30" s="40" t="s">
        <v>752</v>
      </c>
      <c r="D30" s="40" t="s">
        <v>753</v>
      </c>
      <c r="E30" s="41" t="str">
        <f t="shared" si="1"/>
        <v>А</v>
      </c>
      <c r="F30" s="41" t="str">
        <f t="shared" si="2"/>
        <v>С</v>
      </c>
      <c r="G30" s="41" t="str">
        <f t="shared" si="3"/>
        <v>А</v>
      </c>
      <c r="H30" s="40">
        <v>760184</v>
      </c>
      <c r="I30" s="1">
        <v>10</v>
      </c>
      <c r="J30" s="40" t="s">
        <v>754</v>
      </c>
      <c r="K30" s="42" t="s">
        <v>26</v>
      </c>
      <c r="L30" s="43">
        <v>23</v>
      </c>
      <c r="M30" s="44">
        <f>IF(L30="-",0,IF(L30&gt;-20,20*L30/49))</f>
        <v>9.387755102040817</v>
      </c>
      <c r="N30" s="40">
        <v>8.9</v>
      </c>
      <c r="O30" s="44">
        <f>IF(N30="-",0,IF(N30&gt;-40,40*N30/10))</f>
        <v>35.6</v>
      </c>
      <c r="P30" s="40">
        <v>27</v>
      </c>
      <c r="Q30" s="44">
        <v>37.04</v>
      </c>
      <c r="R30" s="45">
        <f>M30+O30+Q30</f>
        <v>82.027755102040828</v>
      </c>
      <c r="S30" s="40">
        <v>100</v>
      </c>
      <c r="T30" s="30">
        <f t="shared" si="0"/>
        <v>0.82027755102040834</v>
      </c>
      <c r="U30" s="56" t="s">
        <v>1260</v>
      </c>
    </row>
    <row r="31" spans="1:21">
      <c r="A31" s="105">
        <v>26</v>
      </c>
      <c r="B31" s="64" t="s">
        <v>727</v>
      </c>
      <c r="C31" s="64" t="s">
        <v>726</v>
      </c>
      <c r="D31" s="40" t="s">
        <v>53</v>
      </c>
      <c r="E31" s="41" t="str">
        <f t="shared" si="1"/>
        <v>К</v>
      </c>
      <c r="F31" s="41" t="str">
        <f t="shared" si="2"/>
        <v>И</v>
      </c>
      <c r="G31" s="41" t="str">
        <f t="shared" si="3"/>
        <v>А</v>
      </c>
      <c r="H31" s="40" t="s">
        <v>696</v>
      </c>
      <c r="I31" s="1">
        <v>10</v>
      </c>
      <c r="J31" s="40" t="s">
        <v>728</v>
      </c>
      <c r="K31" s="42" t="s">
        <v>26</v>
      </c>
      <c r="L31" s="43">
        <v>26</v>
      </c>
      <c r="M31" s="44">
        <f>IF(L31="-",0,IF(L31&gt;-20,20*L31/49))</f>
        <v>10.612244897959183</v>
      </c>
      <c r="N31" s="43">
        <v>9.1</v>
      </c>
      <c r="O31" s="44">
        <f>IF(N31="-",0,IF(N31&gt;-40,40*N31/10))</f>
        <v>36.4</v>
      </c>
      <c r="P31" s="43">
        <v>27.95</v>
      </c>
      <c r="Q31" s="44">
        <v>34.93</v>
      </c>
      <c r="R31" s="45">
        <f>M31+O31+Q31</f>
        <v>81.942244897959171</v>
      </c>
      <c r="S31" s="40">
        <v>100</v>
      </c>
      <c r="T31" s="30">
        <f t="shared" si="0"/>
        <v>0.81942244897959171</v>
      </c>
      <c r="U31" s="56" t="s">
        <v>1260</v>
      </c>
    </row>
    <row r="32" spans="1:21">
      <c r="A32" s="105">
        <v>27</v>
      </c>
      <c r="B32" s="40" t="s">
        <v>668</v>
      </c>
      <c r="C32" s="40" t="s">
        <v>64</v>
      </c>
      <c r="D32" s="40" t="s">
        <v>669</v>
      </c>
      <c r="E32" s="41" t="str">
        <f t="shared" si="1"/>
        <v>Ж</v>
      </c>
      <c r="F32" s="41" t="str">
        <f t="shared" si="2"/>
        <v>Е</v>
      </c>
      <c r="G32" s="41" t="str">
        <f t="shared" si="3"/>
        <v>М</v>
      </c>
      <c r="H32" s="42">
        <v>760188</v>
      </c>
      <c r="I32" s="1">
        <v>11</v>
      </c>
      <c r="J32" s="40">
        <v>1104</v>
      </c>
      <c r="K32" s="42" t="s">
        <v>26</v>
      </c>
      <c r="L32" s="43">
        <v>24</v>
      </c>
      <c r="M32" s="44">
        <f>IF(L32="-",0,IF(L32&gt;-20,20*L32/49))</f>
        <v>9.795918367346939</v>
      </c>
      <c r="N32" s="43">
        <v>8.6999999999999993</v>
      </c>
      <c r="O32" s="44">
        <f>IF(N32="-",0,IF(N32&gt;-40,40*N32/10))</f>
        <v>34.799999999999997</v>
      </c>
      <c r="P32" s="43">
        <v>26.1</v>
      </c>
      <c r="Q32" s="44">
        <v>37.090000000000003</v>
      </c>
      <c r="R32" s="45">
        <f>M32+O32+Q32</f>
        <v>81.685918367346943</v>
      </c>
      <c r="S32" s="40">
        <v>100</v>
      </c>
      <c r="T32" s="30">
        <f t="shared" si="0"/>
        <v>0.81685918367346944</v>
      </c>
      <c r="U32" s="56" t="s">
        <v>1260</v>
      </c>
    </row>
    <row r="33" spans="1:21">
      <c r="A33" s="105">
        <v>28</v>
      </c>
      <c r="B33" s="40" t="s">
        <v>158</v>
      </c>
      <c r="C33" s="40" t="s">
        <v>68</v>
      </c>
      <c r="D33" s="40" t="s">
        <v>61</v>
      </c>
      <c r="E33" s="41" t="str">
        <f t="shared" si="1"/>
        <v>Г</v>
      </c>
      <c r="F33" s="41" t="str">
        <f t="shared" si="2"/>
        <v>Д</v>
      </c>
      <c r="G33" s="41" t="str">
        <f t="shared" si="3"/>
        <v>С</v>
      </c>
      <c r="H33" s="40">
        <v>764202</v>
      </c>
      <c r="I33" s="1">
        <v>10</v>
      </c>
      <c r="J33" s="40" t="s">
        <v>159</v>
      </c>
      <c r="K33" s="42" t="s">
        <v>26</v>
      </c>
      <c r="L33" s="43">
        <v>22</v>
      </c>
      <c r="M33" s="44">
        <f>IF(L33="-",0,IF(L33&gt;-20,20*L33/49))</f>
        <v>8.9795918367346932</v>
      </c>
      <c r="N33" s="40">
        <v>8.1</v>
      </c>
      <c r="O33" s="44">
        <f>IF(N33="-",0,IF(N33&gt;-40,40*N33/10))</f>
        <v>32.4</v>
      </c>
      <c r="P33" s="40">
        <v>20.6</v>
      </c>
      <c r="Q33" s="44">
        <v>40</v>
      </c>
      <c r="R33" s="45">
        <f>M33+O33+Q33</f>
        <v>81.37959183673469</v>
      </c>
      <c r="S33" s="40">
        <v>100</v>
      </c>
      <c r="T33" s="30">
        <f t="shared" si="0"/>
        <v>0.81379591836734688</v>
      </c>
      <c r="U33" s="56" t="s">
        <v>1261</v>
      </c>
    </row>
    <row r="34" spans="1:21">
      <c r="A34" s="105">
        <v>29</v>
      </c>
      <c r="B34" s="63" t="s">
        <v>183</v>
      </c>
      <c r="C34" s="63" t="s">
        <v>184</v>
      </c>
      <c r="D34" s="63" t="s">
        <v>139</v>
      </c>
      <c r="E34" s="41" t="str">
        <f t="shared" si="1"/>
        <v>С</v>
      </c>
      <c r="F34" s="41" t="str">
        <f t="shared" si="2"/>
        <v>А</v>
      </c>
      <c r="G34" s="41" t="str">
        <f t="shared" si="3"/>
        <v>Е</v>
      </c>
      <c r="H34" s="42">
        <v>764202</v>
      </c>
      <c r="I34" s="1">
        <v>9</v>
      </c>
      <c r="J34" s="40" t="s">
        <v>185</v>
      </c>
      <c r="K34" s="42" t="s">
        <v>26</v>
      </c>
      <c r="L34" s="43">
        <v>41</v>
      </c>
      <c r="M34" s="44">
        <f>IF(L34="-",0,IF(L34&gt;-20,20*L34/49))</f>
        <v>16.73469387755102</v>
      </c>
      <c r="N34" s="43">
        <v>8.4</v>
      </c>
      <c r="O34" s="44">
        <f>IF(N34="-",0,IF(N34&gt;-40,40*N34/10))</f>
        <v>33.6</v>
      </c>
      <c r="P34" s="43">
        <v>27</v>
      </c>
      <c r="Q34" s="44">
        <v>30.52</v>
      </c>
      <c r="R34" s="45">
        <f>M34+O34+Q34</f>
        <v>80.854693877551014</v>
      </c>
      <c r="S34" s="40">
        <v>100</v>
      </c>
      <c r="T34" s="30">
        <f t="shared" si="0"/>
        <v>0.80854693877551009</v>
      </c>
      <c r="U34" s="56" t="s">
        <v>1261</v>
      </c>
    </row>
    <row r="35" spans="1:21">
      <c r="A35" s="105">
        <v>30</v>
      </c>
      <c r="B35" s="40" t="s">
        <v>1143</v>
      </c>
      <c r="C35" s="40" t="s">
        <v>1125</v>
      </c>
      <c r="D35" s="40" t="s">
        <v>596</v>
      </c>
      <c r="E35" s="41" t="str">
        <f t="shared" si="1"/>
        <v>Ф</v>
      </c>
      <c r="F35" s="41" t="str">
        <f t="shared" si="2"/>
        <v>А</v>
      </c>
      <c r="G35" s="41" t="str">
        <f t="shared" si="3"/>
        <v>Н</v>
      </c>
      <c r="H35" s="40">
        <v>766010</v>
      </c>
      <c r="I35" s="1">
        <v>9</v>
      </c>
      <c r="J35" s="40" t="s">
        <v>1144</v>
      </c>
      <c r="K35" s="42" t="s">
        <v>1128</v>
      </c>
      <c r="L35" s="43">
        <v>21</v>
      </c>
      <c r="M35" s="44">
        <f>IF(L35="-",0,IF(L35&gt;-20,20*L35/49))</f>
        <v>8.5714285714285712</v>
      </c>
      <c r="N35" s="40">
        <v>8</v>
      </c>
      <c r="O35" s="44">
        <f>IF(N35="-",0,IF(N35&gt;-40,40*N35/10))</f>
        <v>32</v>
      </c>
      <c r="P35" s="40">
        <v>29.15</v>
      </c>
      <c r="Q35" s="44">
        <v>40</v>
      </c>
      <c r="R35" s="45">
        <f>M35+O35+Q35</f>
        <v>80.571428571428569</v>
      </c>
      <c r="S35" s="40">
        <v>100</v>
      </c>
      <c r="T35" s="30">
        <f t="shared" si="0"/>
        <v>0.80571428571428572</v>
      </c>
      <c r="U35" s="56" t="s">
        <v>1261</v>
      </c>
    </row>
    <row r="36" spans="1:21">
      <c r="A36" s="105">
        <v>31</v>
      </c>
      <c r="B36" s="40" t="s">
        <v>147</v>
      </c>
      <c r="C36" s="40" t="s">
        <v>148</v>
      </c>
      <c r="D36" s="40" t="s">
        <v>149</v>
      </c>
      <c r="E36" s="41" t="str">
        <f t="shared" si="1"/>
        <v>Г</v>
      </c>
      <c r="F36" s="41" t="str">
        <f t="shared" si="2"/>
        <v>В</v>
      </c>
      <c r="G36" s="41" t="str">
        <f t="shared" si="3"/>
        <v>М</v>
      </c>
      <c r="H36" s="42">
        <v>760189</v>
      </c>
      <c r="I36" s="1">
        <v>10</v>
      </c>
      <c r="J36" s="40" t="s">
        <v>150</v>
      </c>
      <c r="K36" s="42" t="s">
        <v>26</v>
      </c>
      <c r="L36" s="43">
        <v>39</v>
      </c>
      <c r="M36" s="44">
        <f>IF(L36="-",0,IF(L36&gt;-20,20*L36/49))</f>
        <v>15.918367346938776</v>
      </c>
      <c r="N36" s="43">
        <v>7</v>
      </c>
      <c r="O36" s="44">
        <f>IF(N36="-",0,IF(N36&gt;-40,40*N36/10))</f>
        <v>28</v>
      </c>
      <c r="P36" s="43">
        <v>25.2</v>
      </c>
      <c r="Q36" s="44">
        <v>36.03</v>
      </c>
      <c r="R36" s="45">
        <f>M36+O36+Q36</f>
        <v>79.948367346938781</v>
      </c>
      <c r="S36" s="40">
        <v>100</v>
      </c>
      <c r="T36" s="30">
        <f t="shared" si="0"/>
        <v>0.79948367346938776</v>
      </c>
      <c r="U36" s="56" t="s">
        <v>1261</v>
      </c>
    </row>
    <row r="37" spans="1:21">
      <c r="A37" s="105">
        <v>32</v>
      </c>
      <c r="B37" s="73" t="s">
        <v>674</v>
      </c>
      <c r="C37" s="73" t="s">
        <v>465</v>
      </c>
      <c r="D37" s="73" t="s">
        <v>344</v>
      </c>
      <c r="E37" s="41" t="str">
        <f t="shared" si="1"/>
        <v>Ж</v>
      </c>
      <c r="F37" s="41" t="str">
        <f t="shared" si="2"/>
        <v>И</v>
      </c>
      <c r="G37" s="41" t="str">
        <f t="shared" si="3"/>
        <v>М</v>
      </c>
      <c r="H37" s="42">
        <v>760188</v>
      </c>
      <c r="I37" s="1">
        <v>10</v>
      </c>
      <c r="J37" s="40">
        <v>1005</v>
      </c>
      <c r="K37" s="42" t="s">
        <v>26</v>
      </c>
      <c r="L37" s="43">
        <v>22</v>
      </c>
      <c r="M37" s="44">
        <f>IF(L37="-",0,IF(L37&gt;-20,20*L37/49))</f>
        <v>8.9795918367346932</v>
      </c>
      <c r="N37" s="43">
        <v>9.1999999999999993</v>
      </c>
      <c r="O37" s="44">
        <f>IF(N37="-",0,IF(N37&gt;-40,40*N37/10))</f>
        <v>36.799999999999997</v>
      </c>
      <c r="P37" s="43">
        <v>28.8</v>
      </c>
      <c r="Q37" s="44">
        <v>33.61</v>
      </c>
      <c r="R37" s="45">
        <f>M37+O37+Q37</f>
        <v>79.389591836734695</v>
      </c>
      <c r="S37" s="40">
        <v>100</v>
      </c>
      <c r="T37" s="30">
        <f t="shared" si="0"/>
        <v>0.79389591836734696</v>
      </c>
      <c r="U37" s="56" t="s">
        <v>1261</v>
      </c>
    </row>
    <row r="38" spans="1:21">
      <c r="A38" s="105">
        <v>33</v>
      </c>
      <c r="B38" s="73" t="s">
        <v>670</v>
      </c>
      <c r="C38" s="73" t="s">
        <v>671</v>
      </c>
      <c r="D38" s="73" t="s">
        <v>672</v>
      </c>
      <c r="E38" s="41" t="str">
        <f t="shared" si="1"/>
        <v>Х</v>
      </c>
      <c r="F38" s="41" t="str">
        <f t="shared" si="2"/>
        <v>К</v>
      </c>
      <c r="G38" s="41" t="str">
        <f t="shared" si="3"/>
        <v>Ш</v>
      </c>
      <c r="H38" s="42">
        <v>760188</v>
      </c>
      <c r="I38" s="1">
        <v>10</v>
      </c>
      <c r="J38" s="40">
        <v>1004</v>
      </c>
      <c r="K38" s="42" t="s">
        <v>26</v>
      </c>
      <c r="L38" s="43">
        <v>35</v>
      </c>
      <c r="M38" s="44">
        <f>IF(L38="-",0,IF(L38&gt;-20,20*L38/49))</f>
        <v>14.285714285714286</v>
      </c>
      <c r="N38" s="40">
        <v>8.5</v>
      </c>
      <c r="O38" s="44">
        <f>IF(N38="-",0,IF(N38&gt;-40,40*N38/10))</f>
        <v>34</v>
      </c>
      <c r="P38" s="40">
        <v>31.8</v>
      </c>
      <c r="Q38" s="44">
        <v>30.44</v>
      </c>
      <c r="R38" s="45">
        <f>M38+O38+Q38</f>
        <v>78.72571428571429</v>
      </c>
      <c r="S38" s="40">
        <v>100</v>
      </c>
      <c r="T38" s="30">
        <f t="shared" si="0"/>
        <v>0.78725714285714288</v>
      </c>
      <c r="U38" s="56" t="s">
        <v>1261</v>
      </c>
    </row>
    <row r="39" spans="1:21">
      <c r="A39" s="105">
        <v>34</v>
      </c>
      <c r="B39" s="40" t="s">
        <v>941</v>
      </c>
      <c r="C39" s="40" t="s">
        <v>64</v>
      </c>
      <c r="D39" s="40" t="s">
        <v>53</v>
      </c>
      <c r="E39" s="41" t="str">
        <f t="shared" si="1"/>
        <v>Н</v>
      </c>
      <c r="F39" s="41" t="str">
        <f t="shared" si="2"/>
        <v>Е</v>
      </c>
      <c r="G39" s="41" t="str">
        <f t="shared" si="3"/>
        <v>А</v>
      </c>
      <c r="H39" s="40">
        <v>760243</v>
      </c>
      <c r="I39" s="1">
        <v>9</v>
      </c>
      <c r="J39" s="40" t="s">
        <v>401</v>
      </c>
      <c r="K39" s="42" t="s">
        <v>26</v>
      </c>
      <c r="L39" s="43"/>
      <c r="M39" s="44">
        <v>36</v>
      </c>
      <c r="N39" s="40"/>
      <c r="O39" s="44">
        <v>7.6</v>
      </c>
      <c r="P39" s="40">
        <v>29.3</v>
      </c>
      <c r="Q39" s="44">
        <v>34.130000000000003</v>
      </c>
      <c r="R39" s="45">
        <f>M39+O39+Q39</f>
        <v>77.73</v>
      </c>
      <c r="S39" s="40">
        <v>100</v>
      </c>
      <c r="T39" s="30">
        <f t="shared" si="0"/>
        <v>0.77729999999999999</v>
      </c>
      <c r="U39" s="56" t="s">
        <v>1261</v>
      </c>
    </row>
    <row r="40" spans="1:21">
      <c r="A40" s="105">
        <v>35</v>
      </c>
      <c r="B40" s="40" t="s">
        <v>141</v>
      </c>
      <c r="C40" s="40" t="s">
        <v>142</v>
      </c>
      <c r="D40" s="40" t="s">
        <v>143</v>
      </c>
      <c r="E40" s="41" t="str">
        <f t="shared" si="1"/>
        <v>К</v>
      </c>
      <c r="F40" s="41" t="str">
        <f t="shared" si="2"/>
        <v>А</v>
      </c>
      <c r="G40" s="41" t="str">
        <f t="shared" si="3"/>
        <v>В</v>
      </c>
      <c r="H40" s="42">
        <v>760189</v>
      </c>
      <c r="I40" s="1">
        <v>9</v>
      </c>
      <c r="J40" s="40" t="s">
        <v>144</v>
      </c>
      <c r="K40" s="42" t="s">
        <v>26</v>
      </c>
      <c r="L40" s="43">
        <v>29</v>
      </c>
      <c r="M40" s="44">
        <f>IF(L40="-",0,IF(L40&gt;-20,20*L40/49))</f>
        <v>11.836734693877551</v>
      </c>
      <c r="N40" s="43">
        <v>8</v>
      </c>
      <c r="O40" s="44">
        <f>IF(N40="-",0,IF(N40&gt;-40,40*N40/10))</f>
        <v>32</v>
      </c>
      <c r="P40" s="43">
        <v>26.9</v>
      </c>
      <c r="Q40" s="44">
        <v>33.75</v>
      </c>
      <c r="R40" s="45">
        <f>M40+O40+Q40</f>
        <v>77.58673469387756</v>
      </c>
      <c r="S40" s="40">
        <v>100</v>
      </c>
      <c r="T40" s="30">
        <f t="shared" si="0"/>
        <v>0.77586734693877557</v>
      </c>
      <c r="U40" s="56" t="s">
        <v>1261</v>
      </c>
    </row>
    <row r="41" spans="1:21">
      <c r="A41" s="105">
        <v>36</v>
      </c>
      <c r="B41" s="40" t="s">
        <v>160</v>
      </c>
      <c r="C41" s="40" t="s">
        <v>161</v>
      </c>
      <c r="D41" s="40" t="s">
        <v>61</v>
      </c>
      <c r="E41" s="41" t="str">
        <f t="shared" si="1"/>
        <v>Ш</v>
      </c>
      <c r="F41" s="41" t="str">
        <f t="shared" si="2"/>
        <v>Н</v>
      </c>
      <c r="G41" s="41" t="str">
        <f t="shared" si="3"/>
        <v>С</v>
      </c>
      <c r="H41" s="42">
        <v>764202</v>
      </c>
      <c r="I41" s="1">
        <v>11</v>
      </c>
      <c r="J41" s="40" t="s">
        <v>162</v>
      </c>
      <c r="K41" s="42" t="s">
        <v>26</v>
      </c>
      <c r="L41" s="43">
        <v>30</v>
      </c>
      <c r="M41" s="44">
        <f>IF(L41="-",0,IF(L41&gt;-20,20*L41/49))</f>
        <v>12.244897959183673</v>
      </c>
      <c r="N41" s="43">
        <v>8.6999999999999993</v>
      </c>
      <c r="O41" s="44">
        <f>IF(N41="-",0,IF(N41&gt;-40,40*N41/10))</f>
        <v>34.799999999999997</v>
      </c>
      <c r="P41" s="43">
        <v>27</v>
      </c>
      <c r="Q41" s="44">
        <v>30.52</v>
      </c>
      <c r="R41" s="45">
        <f>M41+O41+Q41</f>
        <v>77.564897959183668</v>
      </c>
      <c r="S41" s="40">
        <v>100</v>
      </c>
      <c r="T41" s="30">
        <f t="shared" si="0"/>
        <v>0.77564897959183665</v>
      </c>
      <c r="U41" s="56" t="s">
        <v>1261</v>
      </c>
    </row>
    <row r="42" spans="1:21">
      <c r="A42" s="105">
        <v>37</v>
      </c>
      <c r="B42" s="40" t="s">
        <v>771</v>
      </c>
      <c r="C42" s="40" t="s">
        <v>68</v>
      </c>
      <c r="D42" s="40" t="s">
        <v>453</v>
      </c>
      <c r="E42" s="41" t="str">
        <f t="shared" si="1"/>
        <v>Х</v>
      </c>
      <c r="F42" s="41" t="str">
        <f t="shared" si="2"/>
        <v>Д</v>
      </c>
      <c r="G42" s="41" t="str">
        <f t="shared" si="3"/>
        <v>А</v>
      </c>
      <c r="H42" s="42">
        <v>760184</v>
      </c>
      <c r="I42" s="1">
        <v>11</v>
      </c>
      <c r="J42" s="40" t="s">
        <v>772</v>
      </c>
      <c r="K42" s="42" t="s">
        <v>26</v>
      </c>
      <c r="L42" s="43">
        <v>32</v>
      </c>
      <c r="M42" s="44">
        <f>IF(L42="-",0,IF(L42&gt;-20,20*L42/49))</f>
        <v>13.061224489795919</v>
      </c>
      <c r="N42" s="43">
        <v>8.9</v>
      </c>
      <c r="O42" s="44">
        <f>IF(N42="-",0,IF(N42&gt;-40,40*N42/10))</f>
        <v>35.6</v>
      </c>
      <c r="P42" s="43">
        <v>35</v>
      </c>
      <c r="Q42" s="44">
        <v>28.57</v>
      </c>
      <c r="R42" s="45">
        <f>M42+O42+Q42</f>
        <v>77.23122448979592</v>
      </c>
      <c r="S42" s="40">
        <v>100</v>
      </c>
      <c r="T42" s="30">
        <f t="shared" si="0"/>
        <v>0.77231224489795924</v>
      </c>
      <c r="U42" s="56" t="s">
        <v>1261</v>
      </c>
    </row>
    <row r="43" spans="1:21">
      <c r="A43" s="105">
        <v>38</v>
      </c>
      <c r="B43" s="40" t="s">
        <v>167</v>
      </c>
      <c r="C43" s="40" t="s">
        <v>82</v>
      </c>
      <c r="D43" s="40" t="s">
        <v>61</v>
      </c>
      <c r="E43" s="41" t="str">
        <f t="shared" si="1"/>
        <v>Т</v>
      </c>
      <c r="F43" s="41" t="str">
        <f t="shared" si="2"/>
        <v>К</v>
      </c>
      <c r="G43" s="41" t="str">
        <f t="shared" si="3"/>
        <v>С</v>
      </c>
      <c r="H43" s="42">
        <v>764202</v>
      </c>
      <c r="I43" s="1">
        <v>9</v>
      </c>
      <c r="J43" s="40" t="s">
        <v>168</v>
      </c>
      <c r="K43" s="42" t="s">
        <v>26</v>
      </c>
      <c r="L43" s="43">
        <v>30</v>
      </c>
      <c r="M43" s="44">
        <f>IF(L43="-",0,IF(L43&gt;-20,20*L43/49))</f>
        <v>12.244897959183673</v>
      </c>
      <c r="N43" s="43">
        <v>8</v>
      </c>
      <c r="O43" s="44">
        <f>IF(N43="-",0,IF(N43&gt;-40,40*N43/10))</f>
        <v>32</v>
      </c>
      <c r="P43" s="43">
        <v>25</v>
      </c>
      <c r="Q43" s="44">
        <v>32.96</v>
      </c>
      <c r="R43" s="45">
        <f>M43+O43+Q43</f>
        <v>77.204897959183683</v>
      </c>
      <c r="S43" s="40">
        <v>100</v>
      </c>
      <c r="T43" s="30">
        <f t="shared" si="0"/>
        <v>0.77204897959183683</v>
      </c>
      <c r="U43" s="56" t="s">
        <v>1261</v>
      </c>
    </row>
    <row r="44" spans="1:21">
      <c r="A44" s="105">
        <v>39</v>
      </c>
      <c r="B44" s="40" t="s">
        <v>177</v>
      </c>
      <c r="C44" s="40" t="s">
        <v>178</v>
      </c>
      <c r="D44" s="40" t="s">
        <v>94</v>
      </c>
      <c r="E44" s="41" t="str">
        <f t="shared" si="1"/>
        <v>П</v>
      </c>
      <c r="F44" s="41" t="str">
        <f t="shared" si="2"/>
        <v>А</v>
      </c>
      <c r="G44" s="41" t="str">
        <f t="shared" si="3"/>
        <v>А</v>
      </c>
      <c r="H44" s="40">
        <v>764202</v>
      </c>
      <c r="I44" s="1">
        <v>9</v>
      </c>
      <c r="J44" s="40" t="s">
        <v>179</v>
      </c>
      <c r="K44" s="42" t="s">
        <v>26</v>
      </c>
      <c r="L44" s="43">
        <v>28</v>
      </c>
      <c r="M44" s="44">
        <f>IF(L44="-",0,IF(L44&gt;-20,20*L44/49))</f>
        <v>11.428571428571429</v>
      </c>
      <c r="N44" s="40">
        <v>8.1999999999999993</v>
      </c>
      <c r="O44" s="44">
        <f>IF(N44="-",0,IF(N44&gt;-40,40*N44/10))</f>
        <v>32.799999999999997</v>
      </c>
      <c r="P44" s="40">
        <v>25</v>
      </c>
      <c r="Q44" s="44">
        <v>32.96</v>
      </c>
      <c r="R44" s="45">
        <f>M44+O44+Q44</f>
        <v>77.188571428571436</v>
      </c>
      <c r="S44" s="40">
        <v>100</v>
      </c>
      <c r="T44" s="30">
        <f t="shared" si="0"/>
        <v>0.7718857142857144</v>
      </c>
      <c r="U44" s="56" t="s">
        <v>1261</v>
      </c>
    </row>
    <row r="45" spans="1:21">
      <c r="A45" s="105">
        <v>40</v>
      </c>
      <c r="B45" s="63" t="s">
        <v>163</v>
      </c>
      <c r="C45" s="63" t="s">
        <v>164</v>
      </c>
      <c r="D45" s="63" t="s">
        <v>165</v>
      </c>
      <c r="E45" s="41" t="str">
        <f t="shared" si="1"/>
        <v>М</v>
      </c>
      <c r="F45" s="41" t="str">
        <f t="shared" si="2"/>
        <v>Е</v>
      </c>
      <c r="G45" s="41" t="str">
        <f t="shared" si="3"/>
        <v>О</v>
      </c>
      <c r="H45" s="42">
        <v>764202</v>
      </c>
      <c r="I45" s="1">
        <v>9</v>
      </c>
      <c r="J45" s="40" t="s">
        <v>166</v>
      </c>
      <c r="K45" s="42" t="s">
        <v>26</v>
      </c>
      <c r="L45" s="43">
        <v>30</v>
      </c>
      <c r="M45" s="44">
        <f>IF(L45="-",0,IF(L45&gt;-20,20*L45/49))</f>
        <v>12.244897959183673</v>
      </c>
      <c r="N45" s="43">
        <v>8.5</v>
      </c>
      <c r="O45" s="44">
        <f>IF(N45="-",0,IF(N45&gt;-40,40*N45/10))</f>
        <v>34</v>
      </c>
      <c r="P45" s="43">
        <v>27</v>
      </c>
      <c r="Q45" s="44">
        <v>30.52</v>
      </c>
      <c r="R45" s="45">
        <f>M45+O45+Q45</f>
        <v>76.764897959183671</v>
      </c>
      <c r="S45" s="40">
        <v>100</v>
      </c>
      <c r="T45" s="30">
        <f t="shared" si="0"/>
        <v>0.76764897959183676</v>
      </c>
      <c r="U45" s="56" t="s">
        <v>1261</v>
      </c>
    </row>
    <row r="46" spans="1:21">
      <c r="A46" s="105">
        <v>41</v>
      </c>
      <c r="B46" s="46" t="s">
        <v>171</v>
      </c>
      <c r="C46" s="63" t="s">
        <v>172</v>
      </c>
      <c r="D46" s="40" t="s">
        <v>169</v>
      </c>
      <c r="E46" s="41" t="str">
        <f t="shared" si="1"/>
        <v>С</v>
      </c>
      <c r="F46" s="41" t="str">
        <f t="shared" si="2"/>
        <v>Т</v>
      </c>
      <c r="G46" s="41" t="str">
        <f t="shared" si="3"/>
        <v>Д</v>
      </c>
      <c r="H46" s="42">
        <v>764202</v>
      </c>
      <c r="I46" s="1">
        <v>10</v>
      </c>
      <c r="J46" s="40" t="s">
        <v>173</v>
      </c>
      <c r="K46" s="42" t="s">
        <v>26</v>
      </c>
      <c r="L46" s="43">
        <v>30</v>
      </c>
      <c r="M46" s="44">
        <f>IF(L46="-",0,IF(L46&gt;-20,20*L46/49))</f>
        <v>12.244897959183673</v>
      </c>
      <c r="N46" s="43">
        <v>8.1999999999999993</v>
      </c>
      <c r="O46" s="44">
        <f>IF(N46="-",0,IF(N46&gt;-40,40*N46/10))</f>
        <v>32.799999999999997</v>
      </c>
      <c r="P46" s="43">
        <v>26</v>
      </c>
      <c r="Q46" s="44">
        <v>31.69</v>
      </c>
      <c r="R46" s="45">
        <f>M46+O46+Q46</f>
        <v>76.73489795918367</v>
      </c>
      <c r="S46" s="40">
        <v>100</v>
      </c>
      <c r="T46" s="30">
        <f t="shared" si="0"/>
        <v>0.76734897959183668</v>
      </c>
      <c r="U46" s="56" t="s">
        <v>1261</v>
      </c>
    </row>
    <row r="47" spans="1:21">
      <c r="A47" s="105">
        <v>42</v>
      </c>
      <c r="B47" s="40" t="s">
        <v>942</v>
      </c>
      <c r="C47" s="40" t="s">
        <v>64</v>
      </c>
      <c r="D47" s="40" t="s">
        <v>543</v>
      </c>
      <c r="E47" s="41" t="str">
        <f t="shared" si="1"/>
        <v>П</v>
      </c>
      <c r="F47" s="41" t="str">
        <f t="shared" si="2"/>
        <v>Е</v>
      </c>
      <c r="G47" s="41" t="str">
        <f t="shared" si="3"/>
        <v>И</v>
      </c>
      <c r="H47" s="42">
        <v>760243</v>
      </c>
      <c r="I47" s="1">
        <v>11</v>
      </c>
      <c r="J47" s="40" t="s">
        <v>600</v>
      </c>
      <c r="K47" s="42" t="s">
        <v>26</v>
      </c>
      <c r="L47" s="43"/>
      <c r="M47" s="44">
        <v>28</v>
      </c>
      <c r="N47" s="43"/>
      <c r="O47" s="44">
        <v>8.6</v>
      </c>
      <c r="P47" s="43">
        <v>25</v>
      </c>
      <c r="Q47" s="44">
        <v>40</v>
      </c>
      <c r="R47" s="45">
        <f>M47+O47+Q47</f>
        <v>76.599999999999994</v>
      </c>
      <c r="S47" s="40">
        <v>100</v>
      </c>
      <c r="T47" s="30">
        <f t="shared" si="0"/>
        <v>0.7659999999999999</v>
      </c>
      <c r="U47" s="56" t="s">
        <v>1261</v>
      </c>
    </row>
    <row r="48" spans="1:21">
      <c r="A48" s="105">
        <v>43</v>
      </c>
      <c r="B48" s="40" t="s">
        <v>775</v>
      </c>
      <c r="C48" s="40" t="s">
        <v>465</v>
      </c>
      <c r="D48" s="40" t="s">
        <v>45</v>
      </c>
      <c r="E48" s="41" t="str">
        <f t="shared" si="1"/>
        <v>А</v>
      </c>
      <c r="F48" s="41" t="str">
        <f t="shared" si="2"/>
        <v>И</v>
      </c>
      <c r="G48" s="41" t="str">
        <f t="shared" si="3"/>
        <v>А</v>
      </c>
      <c r="H48" s="40">
        <v>760184</v>
      </c>
      <c r="I48" s="1">
        <v>11</v>
      </c>
      <c r="J48" s="40" t="s">
        <v>776</v>
      </c>
      <c r="K48" s="42" t="s">
        <v>26</v>
      </c>
      <c r="L48" s="43">
        <v>27</v>
      </c>
      <c r="M48" s="44">
        <f>IF(L48="-",0,IF(L48&gt;-20,20*L48/49))</f>
        <v>11.020408163265307</v>
      </c>
      <c r="N48" s="40">
        <v>8.9</v>
      </c>
      <c r="O48" s="44">
        <f>IF(N48="-",0,IF(N48&gt;-40,40*N48/10))</f>
        <v>35.6</v>
      </c>
      <c r="P48" s="40">
        <v>34</v>
      </c>
      <c r="Q48" s="44">
        <v>29.41</v>
      </c>
      <c r="R48" s="45">
        <f>M48+O48+Q48</f>
        <v>76.030408163265307</v>
      </c>
      <c r="S48" s="40">
        <v>100</v>
      </c>
      <c r="T48" s="30">
        <f t="shared" si="0"/>
        <v>0.76030408163265306</v>
      </c>
      <c r="U48" s="56" t="s">
        <v>1261</v>
      </c>
    </row>
    <row r="49" spans="1:21">
      <c r="A49" s="105">
        <v>44</v>
      </c>
      <c r="B49" s="40" t="s">
        <v>727</v>
      </c>
      <c r="C49" s="40" t="s">
        <v>542</v>
      </c>
      <c r="D49" s="40" t="s">
        <v>53</v>
      </c>
      <c r="E49" s="41" t="str">
        <f t="shared" si="1"/>
        <v>К</v>
      </c>
      <c r="F49" s="41" t="str">
        <f t="shared" si="2"/>
        <v>А</v>
      </c>
      <c r="G49" s="41" t="str">
        <f t="shared" si="3"/>
        <v>А</v>
      </c>
      <c r="H49" s="40" t="s">
        <v>696</v>
      </c>
      <c r="I49" s="1">
        <v>9</v>
      </c>
      <c r="J49" s="40" t="s">
        <v>729</v>
      </c>
      <c r="K49" s="42" t="s">
        <v>26</v>
      </c>
      <c r="L49" s="43">
        <v>24</v>
      </c>
      <c r="M49" s="44">
        <f>IF(L49="-",0,IF(L49&gt;-20,20*L49/49))</f>
        <v>9.795918367346939</v>
      </c>
      <c r="N49" s="40">
        <v>8.8000000000000007</v>
      </c>
      <c r="O49" s="44">
        <f>IF(N49="-",0,IF(N49&gt;-40,40*N49/10))</f>
        <v>35.200000000000003</v>
      </c>
      <c r="P49" s="40">
        <v>31.62</v>
      </c>
      <c r="Q49" s="44">
        <v>30.88</v>
      </c>
      <c r="R49" s="45">
        <f>M49+O49+Q49</f>
        <v>75.875918367346941</v>
      </c>
      <c r="S49" s="40">
        <v>100</v>
      </c>
      <c r="T49" s="30">
        <f t="shared" si="0"/>
        <v>0.7587591836734694</v>
      </c>
      <c r="U49" s="56" t="s">
        <v>1261</v>
      </c>
    </row>
    <row r="50" spans="1:21">
      <c r="A50" s="105">
        <v>45</v>
      </c>
      <c r="B50" s="40" t="s">
        <v>990</v>
      </c>
      <c r="C50" s="40" t="s">
        <v>920</v>
      </c>
      <c r="D50" s="40" t="s">
        <v>65</v>
      </c>
      <c r="E50" s="41" t="str">
        <f t="shared" si="1"/>
        <v>Б</v>
      </c>
      <c r="F50" s="41" t="str">
        <f t="shared" si="2"/>
        <v>Д</v>
      </c>
      <c r="G50" s="41" t="str">
        <f t="shared" si="3"/>
        <v>Д</v>
      </c>
      <c r="H50" s="40">
        <v>760245</v>
      </c>
      <c r="I50" s="1">
        <v>9</v>
      </c>
      <c r="J50" s="40" t="s">
        <v>991</v>
      </c>
      <c r="K50" s="42" t="s">
        <v>26</v>
      </c>
      <c r="L50" s="43">
        <v>17</v>
      </c>
      <c r="M50" s="44">
        <f>IF(L50="-",0,IF(L50&gt;-20,20*L50/49))</f>
        <v>6.9387755102040813</v>
      </c>
      <c r="N50" s="40">
        <v>8</v>
      </c>
      <c r="O50" s="44">
        <f>IF(N50="-",0,IF(N50&gt;-40,40*N50/10))</f>
        <v>32</v>
      </c>
      <c r="P50" s="40">
        <v>31.2</v>
      </c>
      <c r="Q50" s="44">
        <v>36.92</v>
      </c>
      <c r="R50" s="45">
        <f>M50+O50+Q50</f>
        <v>75.858775510204083</v>
      </c>
      <c r="S50" s="40">
        <v>100</v>
      </c>
      <c r="T50" s="30">
        <f t="shared" si="0"/>
        <v>0.75858775510204079</v>
      </c>
      <c r="U50" s="56" t="s">
        <v>1261</v>
      </c>
    </row>
    <row r="51" spans="1:21">
      <c r="A51" s="105">
        <v>46</v>
      </c>
      <c r="B51" s="73" t="s">
        <v>679</v>
      </c>
      <c r="C51" s="73" t="s">
        <v>599</v>
      </c>
      <c r="D51" s="73" t="s">
        <v>61</v>
      </c>
      <c r="E51" s="41" t="str">
        <f t="shared" si="1"/>
        <v>Н</v>
      </c>
      <c r="F51" s="41" t="str">
        <f t="shared" si="2"/>
        <v>Н</v>
      </c>
      <c r="G51" s="41" t="str">
        <f t="shared" si="3"/>
        <v>С</v>
      </c>
      <c r="H51" s="42">
        <v>760188</v>
      </c>
      <c r="I51" s="1">
        <v>9</v>
      </c>
      <c r="J51" s="40">
        <v>906</v>
      </c>
      <c r="K51" s="42" t="s">
        <v>26</v>
      </c>
      <c r="L51" s="43">
        <v>29</v>
      </c>
      <c r="M51" s="44">
        <f>IF(L51="-",0,IF(L51&gt;-20,20*L51/49))</f>
        <v>11.836734693877551</v>
      </c>
      <c r="N51" s="43">
        <v>9</v>
      </c>
      <c r="O51" s="44">
        <f>IF(N51="-",0,IF(N51&gt;-40,40*N51/10))</f>
        <v>36</v>
      </c>
      <c r="P51" s="43">
        <v>34.700000000000003</v>
      </c>
      <c r="Q51" s="44">
        <v>27.9</v>
      </c>
      <c r="R51" s="45">
        <f>M51+O51+Q51</f>
        <v>75.736734693877551</v>
      </c>
      <c r="S51" s="40">
        <v>100</v>
      </c>
      <c r="T51" s="30">
        <f t="shared" si="0"/>
        <v>0.7573673469387755</v>
      </c>
      <c r="U51" s="56" t="s">
        <v>1261</v>
      </c>
    </row>
    <row r="52" spans="1:21">
      <c r="A52" s="105">
        <v>47</v>
      </c>
      <c r="B52" s="63" t="s">
        <v>730</v>
      </c>
      <c r="C52" s="63" t="s">
        <v>731</v>
      </c>
      <c r="D52" s="40" t="s">
        <v>53</v>
      </c>
      <c r="E52" s="41" t="str">
        <f t="shared" si="1"/>
        <v>Т</v>
      </c>
      <c r="F52" s="41" t="str">
        <f t="shared" si="2"/>
        <v>В</v>
      </c>
      <c r="G52" s="41" t="str">
        <f t="shared" si="3"/>
        <v>А</v>
      </c>
      <c r="H52" s="40" t="s">
        <v>696</v>
      </c>
      <c r="I52" s="1">
        <v>9</v>
      </c>
      <c r="J52" s="40" t="s">
        <v>170</v>
      </c>
      <c r="K52" s="42" t="s">
        <v>26</v>
      </c>
      <c r="L52" s="43">
        <v>25</v>
      </c>
      <c r="M52" s="44">
        <f>IF(L52="-",0,IF(L52&gt;-20,20*L52/49))</f>
        <v>10.204081632653061</v>
      </c>
      <c r="N52" s="43">
        <v>7.4</v>
      </c>
      <c r="O52" s="44">
        <f>IF(N52="-",0,IF(N52&gt;-40,40*N52/10))</f>
        <v>29.6</v>
      </c>
      <c r="P52" s="43">
        <v>27.39</v>
      </c>
      <c r="Q52" s="44">
        <v>35.65</v>
      </c>
      <c r="R52" s="45">
        <f>M52+O52+Q52</f>
        <v>75.454081632653072</v>
      </c>
      <c r="S52" s="40">
        <v>100</v>
      </c>
      <c r="T52" s="30">
        <f t="shared" si="0"/>
        <v>0.75454081632653069</v>
      </c>
      <c r="U52" s="56" t="s">
        <v>1261</v>
      </c>
    </row>
    <row r="53" spans="1:21">
      <c r="A53" s="105">
        <v>48</v>
      </c>
      <c r="B53" s="63" t="s">
        <v>167</v>
      </c>
      <c r="C53" s="63" t="s">
        <v>93</v>
      </c>
      <c r="D53" s="63" t="s">
        <v>453</v>
      </c>
      <c r="E53" s="41" t="str">
        <f t="shared" si="1"/>
        <v>Т</v>
      </c>
      <c r="F53" s="41" t="str">
        <f t="shared" si="2"/>
        <v>М</v>
      </c>
      <c r="G53" s="41" t="str">
        <f t="shared" si="3"/>
        <v>А</v>
      </c>
      <c r="H53" s="40" t="s">
        <v>696</v>
      </c>
      <c r="I53" s="1">
        <v>11</v>
      </c>
      <c r="J53" s="40" t="s">
        <v>732</v>
      </c>
      <c r="K53" s="42" t="s">
        <v>26</v>
      </c>
      <c r="L53" s="43">
        <v>25</v>
      </c>
      <c r="M53" s="44">
        <f>IF(L53="-",0,IF(L53&gt;-20,20*L53/49))</f>
        <v>10.204081632653061</v>
      </c>
      <c r="N53" s="43">
        <v>8.9</v>
      </c>
      <c r="O53" s="44">
        <f>IF(N53="-",0,IF(N53&gt;-40,40*N53/10))</f>
        <v>35.6</v>
      </c>
      <c r="P53" s="43">
        <v>33.200000000000003</v>
      </c>
      <c r="Q53" s="44">
        <v>29.41</v>
      </c>
      <c r="R53" s="45">
        <f>M53+O53+Q53</f>
        <v>75.214081632653063</v>
      </c>
      <c r="S53" s="40">
        <v>100</v>
      </c>
      <c r="T53" s="30">
        <f t="shared" si="0"/>
        <v>0.75214081632653063</v>
      </c>
      <c r="U53" s="56" t="s">
        <v>1261</v>
      </c>
    </row>
    <row r="54" spans="1:21">
      <c r="A54" s="105">
        <v>49</v>
      </c>
      <c r="B54" s="83" t="s">
        <v>587</v>
      </c>
      <c r="C54" s="83" t="s">
        <v>465</v>
      </c>
      <c r="D54" s="83" t="s">
        <v>588</v>
      </c>
      <c r="E54" s="41" t="str">
        <f t="shared" si="1"/>
        <v>Т</v>
      </c>
      <c r="F54" s="41" t="str">
        <f t="shared" si="2"/>
        <v>И</v>
      </c>
      <c r="G54" s="41" t="str">
        <f t="shared" si="3"/>
        <v>И</v>
      </c>
      <c r="H54" s="73">
        <v>764204</v>
      </c>
      <c r="I54" s="83">
        <v>9</v>
      </c>
      <c r="J54" s="83" t="s">
        <v>397</v>
      </c>
      <c r="K54" s="42" t="s">
        <v>26</v>
      </c>
      <c r="L54" s="43">
        <v>27.75</v>
      </c>
      <c r="M54" s="44">
        <f>IF(L54="-",0,IF(L54&gt;-20,20*L54/49))</f>
        <v>11.326530612244898</v>
      </c>
      <c r="N54" s="43">
        <v>7.4</v>
      </c>
      <c r="O54" s="44">
        <f>IF(N54="-",0,IF(N54&gt;-40,40*N54/10))</f>
        <v>29.6</v>
      </c>
      <c r="P54" s="43">
        <v>26.59</v>
      </c>
      <c r="Q54" s="44">
        <v>34.22</v>
      </c>
      <c r="R54" s="45">
        <f>M54+O54+Q54</f>
        <v>75.146530612244902</v>
      </c>
      <c r="S54" s="40">
        <v>100</v>
      </c>
      <c r="T54" s="30">
        <f t="shared" si="0"/>
        <v>0.75146530612244899</v>
      </c>
      <c r="U54" s="56" t="s">
        <v>1261</v>
      </c>
    </row>
    <row r="55" spans="1:21">
      <c r="A55" s="105">
        <v>50</v>
      </c>
      <c r="B55" s="73" t="s">
        <v>642</v>
      </c>
      <c r="C55" s="73" t="s">
        <v>675</v>
      </c>
      <c r="D55" s="73" t="s">
        <v>644</v>
      </c>
      <c r="E55" s="41" t="str">
        <f t="shared" si="1"/>
        <v>Н</v>
      </c>
      <c r="F55" s="41" t="str">
        <f t="shared" si="2"/>
        <v>Д</v>
      </c>
      <c r="G55" s="41" t="str">
        <f t="shared" si="3"/>
        <v>А</v>
      </c>
      <c r="H55" s="42">
        <v>760188</v>
      </c>
      <c r="I55" s="1">
        <v>10</v>
      </c>
      <c r="J55" s="40">
        <v>1007</v>
      </c>
      <c r="K55" s="42" t="s">
        <v>26</v>
      </c>
      <c r="L55" s="43">
        <v>23</v>
      </c>
      <c r="M55" s="44">
        <f>IF(L55="-",0,IF(L55&gt;-20,20*L55/49))</f>
        <v>9.387755102040817</v>
      </c>
      <c r="N55" s="40">
        <v>9</v>
      </c>
      <c r="O55" s="44">
        <f>IF(N55="-",0,IF(N55&gt;-40,40*N55/10))</f>
        <v>36</v>
      </c>
      <c r="P55" s="40">
        <v>32.6</v>
      </c>
      <c r="Q55" s="44">
        <v>29.69</v>
      </c>
      <c r="R55" s="45">
        <f>M55+O55+Q55</f>
        <v>75.077755102040811</v>
      </c>
      <c r="S55" s="40">
        <v>100</v>
      </c>
      <c r="T55" s="30">
        <f t="shared" si="0"/>
        <v>0.75077755102040811</v>
      </c>
      <c r="U55" s="56" t="s">
        <v>1261</v>
      </c>
    </row>
    <row r="56" spans="1:21">
      <c r="A56" s="105">
        <v>51</v>
      </c>
      <c r="B56" s="40" t="s">
        <v>137</v>
      </c>
      <c r="C56" s="40" t="s">
        <v>138</v>
      </c>
      <c r="D56" s="40" t="s">
        <v>139</v>
      </c>
      <c r="E56" s="41" t="str">
        <f t="shared" si="1"/>
        <v>Н</v>
      </c>
      <c r="F56" s="41" t="str">
        <f t="shared" si="2"/>
        <v>М</v>
      </c>
      <c r="G56" s="41" t="str">
        <f t="shared" si="3"/>
        <v>Е</v>
      </c>
      <c r="H56" s="40">
        <v>760189</v>
      </c>
      <c r="I56" s="1">
        <v>9</v>
      </c>
      <c r="J56" s="40" t="s">
        <v>140</v>
      </c>
      <c r="K56" s="42" t="s">
        <v>26</v>
      </c>
      <c r="L56" s="43">
        <v>32</v>
      </c>
      <c r="M56" s="44">
        <f>IF(L56="-",0,IF(L56&gt;-20,20*L56/49))</f>
        <v>13.061224489795919</v>
      </c>
      <c r="N56" s="40">
        <v>7.5</v>
      </c>
      <c r="O56" s="44">
        <f>IF(N56="-",0,IF(N56&gt;-40,40*N56/10))</f>
        <v>30</v>
      </c>
      <c r="P56" s="40">
        <v>28.4</v>
      </c>
      <c r="Q56" s="44">
        <v>31.97</v>
      </c>
      <c r="R56" s="45">
        <f>M56+O56+Q56</f>
        <v>75.031224489795918</v>
      </c>
      <c r="S56" s="40">
        <v>100</v>
      </c>
      <c r="T56" s="30">
        <f t="shared" si="0"/>
        <v>0.75031224489795922</v>
      </c>
      <c r="U56" s="56" t="s">
        <v>1261</v>
      </c>
    </row>
    <row r="57" spans="1:21">
      <c r="A57" s="105">
        <v>52</v>
      </c>
      <c r="B57" s="40" t="s">
        <v>773</v>
      </c>
      <c r="C57" s="40" t="s">
        <v>52</v>
      </c>
      <c r="D57" s="40" t="s">
        <v>94</v>
      </c>
      <c r="E57" s="41" t="str">
        <f t="shared" si="1"/>
        <v>М</v>
      </c>
      <c r="F57" s="41" t="str">
        <f t="shared" si="2"/>
        <v>А</v>
      </c>
      <c r="G57" s="41" t="str">
        <f t="shared" si="3"/>
        <v>А</v>
      </c>
      <c r="H57" s="42">
        <v>760184</v>
      </c>
      <c r="I57" s="1">
        <v>11</v>
      </c>
      <c r="J57" s="40" t="s">
        <v>774</v>
      </c>
      <c r="K57" s="42" t="s">
        <v>26</v>
      </c>
      <c r="L57" s="43">
        <v>22</v>
      </c>
      <c r="M57" s="44">
        <f>IF(L57="-",0,IF(L57&gt;-20,20*L57/49))</f>
        <v>8.9795918367346932</v>
      </c>
      <c r="N57" s="43">
        <v>6.4</v>
      </c>
      <c r="O57" s="44">
        <f>IF(N57="-",0,IF(N57&gt;-40,40*N57/10))</f>
        <v>25.6</v>
      </c>
      <c r="P57" s="43">
        <v>25</v>
      </c>
      <c r="Q57" s="44">
        <v>40</v>
      </c>
      <c r="R57" s="45">
        <f>M57+O57+Q57</f>
        <v>74.579591836734693</v>
      </c>
      <c r="S57" s="40">
        <v>100</v>
      </c>
      <c r="T57" s="30">
        <f t="shared" si="0"/>
        <v>0.74579591836734693</v>
      </c>
      <c r="U57" s="56" t="s">
        <v>1261</v>
      </c>
    </row>
    <row r="58" spans="1:21">
      <c r="A58" s="105">
        <v>53</v>
      </c>
      <c r="B58" s="40" t="s">
        <v>92</v>
      </c>
      <c r="C58" s="40" t="s">
        <v>161</v>
      </c>
      <c r="D58" s="40" t="s">
        <v>169</v>
      </c>
      <c r="E58" s="41" t="str">
        <f t="shared" si="1"/>
        <v>С</v>
      </c>
      <c r="F58" s="41" t="str">
        <f t="shared" si="2"/>
        <v>Н</v>
      </c>
      <c r="G58" s="41" t="str">
        <f t="shared" si="3"/>
        <v>Д</v>
      </c>
      <c r="H58" s="40">
        <v>764202</v>
      </c>
      <c r="I58" s="1">
        <v>9</v>
      </c>
      <c r="J58" s="40" t="s">
        <v>170</v>
      </c>
      <c r="K58" s="42" t="s">
        <v>26</v>
      </c>
      <c r="L58" s="43">
        <v>27</v>
      </c>
      <c r="M58" s="44">
        <f>IF(L58="-",0,IF(L58&gt;-20,20*L58/49))</f>
        <v>11.020408163265307</v>
      </c>
      <c r="N58" s="40">
        <v>8.1999999999999993</v>
      </c>
      <c r="O58" s="44">
        <f>IF(N58="-",0,IF(N58&gt;-40,40*N58/10))</f>
        <v>32.799999999999997</v>
      </c>
      <c r="P58" s="40">
        <v>27</v>
      </c>
      <c r="Q58" s="44">
        <v>30.52</v>
      </c>
      <c r="R58" s="45">
        <f>M58+O58+Q58</f>
        <v>74.340408163265309</v>
      </c>
      <c r="S58" s="40">
        <v>100</v>
      </c>
      <c r="T58" s="30">
        <f t="shared" si="0"/>
        <v>0.74340408163265304</v>
      </c>
      <c r="U58" s="56" t="s">
        <v>1261</v>
      </c>
    </row>
    <row r="59" spans="1:21">
      <c r="A59" s="105">
        <v>54</v>
      </c>
      <c r="B59" s="40" t="s">
        <v>733</v>
      </c>
      <c r="C59" s="40" t="s">
        <v>734</v>
      </c>
      <c r="D59" s="40" t="s">
        <v>596</v>
      </c>
      <c r="E59" s="41" t="str">
        <f t="shared" si="1"/>
        <v>Л</v>
      </c>
      <c r="F59" s="41" t="str">
        <f t="shared" si="2"/>
        <v>И</v>
      </c>
      <c r="G59" s="41" t="str">
        <f t="shared" si="3"/>
        <v>Н</v>
      </c>
      <c r="H59" s="40" t="s">
        <v>696</v>
      </c>
      <c r="I59" s="1">
        <v>11</v>
      </c>
      <c r="J59" s="40" t="s">
        <v>162</v>
      </c>
      <c r="K59" s="42" t="s">
        <v>26</v>
      </c>
      <c r="L59" s="43">
        <v>35</v>
      </c>
      <c r="M59" s="44">
        <f>IF(L59="-",0,IF(L59&gt;-20,20*L59/49))</f>
        <v>14.285714285714286</v>
      </c>
      <c r="N59" s="40">
        <v>7.21</v>
      </c>
      <c r="O59" s="44">
        <f>IF(N59="-",0,IF(N59&gt;-40,40*N59/10))</f>
        <v>28.839999999999996</v>
      </c>
      <c r="P59" s="40">
        <v>31.58</v>
      </c>
      <c r="Q59" s="44">
        <v>30.92</v>
      </c>
      <c r="R59" s="45">
        <f>M59+O59+Q59</f>
        <v>74.045714285714283</v>
      </c>
      <c r="S59" s="40">
        <v>100</v>
      </c>
      <c r="T59" s="30">
        <f t="shared" si="0"/>
        <v>0.74045714285714281</v>
      </c>
      <c r="U59" s="56" t="s">
        <v>1261</v>
      </c>
    </row>
    <row r="60" spans="1:21">
      <c r="A60" s="105">
        <v>55</v>
      </c>
      <c r="B60" s="63" t="s">
        <v>180</v>
      </c>
      <c r="C60" s="63" t="s">
        <v>181</v>
      </c>
      <c r="D60" s="63" t="s">
        <v>45</v>
      </c>
      <c r="E60" s="41" t="str">
        <f t="shared" si="1"/>
        <v>Д</v>
      </c>
      <c r="F60" s="41" t="str">
        <f t="shared" si="2"/>
        <v>С</v>
      </c>
      <c r="G60" s="41" t="str">
        <f t="shared" si="3"/>
        <v>А</v>
      </c>
      <c r="H60" s="42">
        <v>764202</v>
      </c>
      <c r="I60" s="1">
        <v>9</v>
      </c>
      <c r="J60" s="40" t="s">
        <v>182</v>
      </c>
      <c r="K60" s="42" t="s">
        <v>26</v>
      </c>
      <c r="L60" s="43">
        <v>24</v>
      </c>
      <c r="M60" s="44">
        <f>IF(L60="-",0,IF(L60&gt;-20,20*L60/49))</f>
        <v>9.795918367346939</v>
      </c>
      <c r="N60" s="43">
        <v>8.4</v>
      </c>
      <c r="O60" s="44">
        <f>IF(N60="-",0,IF(N60&gt;-40,40*N60/10))</f>
        <v>33.6</v>
      </c>
      <c r="P60" s="43">
        <v>27</v>
      </c>
      <c r="Q60" s="44">
        <v>30.52</v>
      </c>
      <c r="R60" s="45">
        <f>M60+O60+Q60</f>
        <v>73.915918367346933</v>
      </c>
      <c r="S60" s="40">
        <v>100</v>
      </c>
      <c r="T60" s="30">
        <f t="shared" si="0"/>
        <v>0.73915918367346933</v>
      </c>
      <c r="U60" s="56" t="s">
        <v>1261</v>
      </c>
    </row>
    <row r="61" spans="1:21">
      <c r="A61" s="105">
        <v>56</v>
      </c>
      <c r="B61" s="40" t="s">
        <v>760</v>
      </c>
      <c r="C61" s="40" t="s">
        <v>761</v>
      </c>
      <c r="D61" s="40" t="s">
        <v>762</v>
      </c>
      <c r="E61" s="41" t="str">
        <f t="shared" si="1"/>
        <v>Л</v>
      </c>
      <c r="F61" s="41" t="str">
        <f t="shared" si="2"/>
        <v>И</v>
      </c>
      <c r="G61" s="41" t="str">
        <f t="shared" si="3"/>
        <v>В</v>
      </c>
      <c r="H61" s="40">
        <v>760184</v>
      </c>
      <c r="I61" s="1">
        <v>11</v>
      </c>
      <c r="J61" s="40" t="s">
        <v>763</v>
      </c>
      <c r="K61" s="42" t="s">
        <v>26</v>
      </c>
      <c r="L61" s="43">
        <v>24</v>
      </c>
      <c r="M61" s="44">
        <f>IF(L61="-",0,IF(L61&gt;-20,20*L61/49))</f>
        <v>9.795918367346939</v>
      </c>
      <c r="N61" s="40">
        <v>7.4</v>
      </c>
      <c r="O61" s="44">
        <f>IF(N61="-",0,IF(N61&gt;-40,40*N61/10))</f>
        <v>29.6</v>
      </c>
      <c r="P61" s="40">
        <v>29</v>
      </c>
      <c r="Q61" s="44">
        <v>34.479999999999997</v>
      </c>
      <c r="R61" s="45">
        <f>M61+O61+Q61</f>
        <v>73.875918367346941</v>
      </c>
      <c r="S61" s="40">
        <v>100</v>
      </c>
      <c r="T61" s="30">
        <f t="shared" si="0"/>
        <v>0.73875918367346938</v>
      </c>
      <c r="U61" s="56" t="s">
        <v>1261</v>
      </c>
    </row>
    <row r="62" spans="1:21">
      <c r="A62" s="105">
        <v>57</v>
      </c>
      <c r="B62" s="40" t="s">
        <v>1257</v>
      </c>
      <c r="C62" s="40" t="s">
        <v>142</v>
      </c>
      <c r="D62" s="40" t="s">
        <v>143</v>
      </c>
      <c r="E62" s="41" t="str">
        <f t="shared" si="1"/>
        <v>П</v>
      </c>
      <c r="F62" s="41" t="str">
        <f t="shared" si="2"/>
        <v>А</v>
      </c>
      <c r="G62" s="41" t="str">
        <f t="shared" si="3"/>
        <v>В</v>
      </c>
      <c r="H62" s="40">
        <v>764206</v>
      </c>
      <c r="I62" s="1">
        <v>9</v>
      </c>
      <c r="J62" s="40" t="s">
        <v>1258</v>
      </c>
      <c r="K62" s="42" t="s">
        <v>26</v>
      </c>
      <c r="L62" s="44">
        <v>22</v>
      </c>
      <c r="M62" s="44">
        <f>IF(L62="-",0,IF(L62&gt;-20,20*L62/49))</f>
        <v>8.9795918367346932</v>
      </c>
      <c r="N62" s="44">
        <v>6.5</v>
      </c>
      <c r="O62" s="44">
        <f>IF(N62="-",0,IF(N62&gt;-40,40*N62/10))</f>
        <v>26</v>
      </c>
      <c r="P62" s="40">
        <v>30.4</v>
      </c>
      <c r="Q62" s="44">
        <v>38.42</v>
      </c>
      <c r="R62" s="45">
        <f>M62+O62+Q62</f>
        <v>73.399591836734686</v>
      </c>
      <c r="S62" s="40">
        <v>100</v>
      </c>
      <c r="T62" s="30">
        <f t="shared" si="0"/>
        <v>0.7339959183673469</v>
      </c>
      <c r="U62" s="56" t="s">
        <v>1261</v>
      </c>
    </row>
    <row r="63" spans="1:21">
      <c r="A63" s="105">
        <v>58</v>
      </c>
      <c r="B63" s="73" t="s">
        <v>680</v>
      </c>
      <c r="C63" s="73" t="s">
        <v>52</v>
      </c>
      <c r="D63" s="73" t="s">
        <v>94</v>
      </c>
      <c r="E63" s="41" t="str">
        <f t="shared" si="1"/>
        <v>К</v>
      </c>
      <c r="F63" s="41" t="str">
        <f t="shared" si="2"/>
        <v>А</v>
      </c>
      <c r="G63" s="41" t="str">
        <f t="shared" si="3"/>
        <v>А</v>
      </c>
      <c r="H63" s="42">
        <v>760188</v>
      </c>
      <c r="I63" s="1">
        <v>9</v>
      </c>
      <c r="J63" s="40">
        <v>904</v>
      </c>
      <c r="K63" s="42" t="s">
        <v>26</v>
      </c>
      <c r="L63" s="43">
        <v>17</v>
      </c>
      <c r="M63" s="44">
        <f>IF(L63="-",0,IF(L63&gt;-20,20*L63/49))</f>
        <v>6.9387755102040813</v>
      </c>
      <c r="N63" s="43">
        <v>8.8000000000000007</v>
      </c>
      <c r="O63" s="44">
        <f>IF(N63="-",0,IF(N63&gt;-40,40*N63/10))</f>
        <v>35.200000000000003</v>
      </c>
      <c r="P63" s="43">
        <v>31.3</v>
      </c>
      <c r="Q63" s="44">
        <v>30.93</v>
      </c>
      <c r="R63" s="45">
        <f>M63+O63+Q63</f>
        <v>73.068775510204091</v>
      </c>
      <c r="S63" s="40">
        <v>100</v>
      </c>
      <c r="T63" s="30">
        <f t="shared" si="0"/>
        <v>0.73068775510204087</v>
      </c>
      <c r="U63" s="56" t="s">
        <v>1261</v>
      </c>
    </row>
    <row r="64" spans="1:21">
      <c r="A64" s="105">
        <v>59</v>
      </c>
      <c r="B64" s="106" t="s">
        <v>1114</v>
      </c>
      <c r="C64" s="106" t="s">
        <v>178</v>
      </c>
      <c r="D64" s="106" t="s">
        <v>61</v>
      </c>
      <c r="E64" s="41" t="str">
        <f t="shared" si="1"/>
        <v>Б</v>
      </c>
      <c r="F64" s="41" t="str">
        <f t="shared" si="2"/>
        <v>А</v>
      </c>
      <c r="G64" s="41" t="str">
        <f t="shared" si="3"/>
        <v>С</v>
      </c>
      <c r="H64" s="77" t="s">
        <v>1049</v>
      </c>
      <c r="I64" s="68">
        <v>11</v>
      </c>
      <c r="J64" s="77" t="s">
        <v>1115</v>
      </c>
      <c r="K64" s="42" t="s">
        <v>26</v>
      </c>
      <c r="L64" s="43">
        <v>33</v>
      </c>
      <c r="M64" s="44">
        <v>13.47</v>
      </c>
      <c r="N64" s="43">
        <v>8.5</v>
      </c>
      <c r="O64" s="44">
        <f>IF(N64="-",0,IF(N64&gt;-40,40*N64/10))</f>
        <v>34</v>
      </c>
      <c r="P64" s="43">
        <v>30</v>
      </c>
      <c r="Q64" s="44">
        <f>40*19/P64</f>
        <v>25.333333333333332</v>
      </c>
      <c r="R64" s="45">
        <f>SUM(M64,O64,Q64)</f>
        <v>72.803333333333327</v>
      </c>
      <c r="S64" s="40">
        <v>100</v>
      </c>
      <c r="T64" s="30">
        <f t="shared" si="0"/>
        <v>0.72803333333333331</v>
      </c>
      <c r="U64" s="56" t="s">
        <v>1261</v>
      </c>
    </row>
    <row r="65" spans="1:21">
      <c r="A65" s="105">
        <v>60</v>
      </c>
      <c r="B65" s="40" t="s">
        <v>665</v>
      </c>
      <c r="C65" s="40" t="s">
        <v>599</v>
      </c>
      <c r="D65" s="40" t="s">
        <v>497</v>
      </c>
      <c r="E65" s="41" t="str">
        <f t="shared" si="1"/>
        <v>С</v>
      </c>
      <c r="F65" s="41" t="str">
        <f t="shared" si="2"/>
        <v>Н</v>
      </c>
      <c r="G65" s="41" t="str">
        <f t="shared" si="3"/>
        <v>Ю</v>
      </c>
      <c r="H65" s="40">
        <v>766033</v>
      </c>
      <c r="I65" s="1">
        <v>9</v>
      </c>
      <c r="J65" s="40" t="s">
        <v>397</v>
      </c>
      <c r="K65" s="42" t="s">
        <v>26</v>
      </c>
      <c r="L65" s="43">
        <v>13</v>
      </c>
      <c r="M65" s="44">
        <f>IF(L65="-",0,IF(L65&gt;-20,20*L65/49))</f>
        <v>5.3061224489795915</v>
      </c>
      <c r="N65" s="40">
        <v>6.8</v>
      </c>
      <c r="O65" s="44">
        <f>IF(N65="-",0,IF(N65&gt;-40,40*N65/10))</f>
        <v>27.2</v>
      </c>
      <c r="P65" s="40">
        <v>58.6</v>
      </c>
      <c r="Q65" s="44">
        <v>40</v>
      </c>
      <c r="R65" s="45">
        <f>M65+O65+Q65</f>
        <v>72.506122448979596</v>
      </c>
      <c r="S65" s="40">
        <v>100</v>
      </c>
      <c r="T65" s="30">
        <f t="shared" si="0"/>
        <v>0.72506122448979593</v>
      </c>
      <c r="U65" s="56" t="s">
        <v>1261</v>
      </c>
    </row>
    <row r="66" spans="1:21">
      <c r="A66" s="105">
        <v>61</v>
      </c>
      <c r="B66" s="83" t="s">
        <v>587</v>
      </c>
      <c r="C66" s="83" t="s">
        <v>64</v>
      </c>
      <c r="D66" s="83" t="s">
        <v>588</v>
      </c>
      <c r="E66" s="41" t="str">
        <f t="shared" si="1"/>
        <v>Т</v>
      </c>
      <c r="F66" s="41" t="str">
        <f t="shared" si="2"/>
        <v>Е</v>
      </c>
      <c r="G66" s="41" t="str">
        <f t="shared" si="3"/>
        <v>И</v>
      </c>
      <c r="H66" s="73">
        <v>764204</v>
      </c>
      <c r="I66" s="83">
        <v>9</v>
      </c>
      <c r="J66" s="83" t="s">
        <v>393</v>
      </c>
      <c r="K66" s="42" t="s">
        <v>26</v>
      </c>
      <c r="L66" s="43">
        <v>23.25</v>
      </c>
      <c r="M66" s="44">
        <f>IF(L66="-",0,IF(L66&gt;-20,20*L66/49))</f>
        <v>9.4897959183673475</v>
      </c>
      <c r="N66" s="43">
        <v>7.2</v>
      </c>
      <c r="O66" s="44">
        <f>IF(N66="-",0,IF(N66&gt;-40,40*N66/10))</f>
        <v>28.8</v>
      </c>
      <c r="P66" s="43">
        <v>27.09</v>
      </c>
      <c r="Q66" s="44">
        <v>33.590000000000003</v>
      </c>
      <c r="R66" s="45">
        <f>M66+O66+Q66</f>
        <v>71.87979591836735</v>
      </c>
      <c r="S66" s="40">
        <v>100</v>
      </c>
      <c r="T66" s="30">
        <f t="shared" si="0"/>
        <v>0.71879795918367351</v>
      </c>
      <c r="U66" s="56" t="s">
        <v>1261</v>
      </c>
    </row>
    <row r="67" spans="1:21">
      <c r="A67" s="105">
        <v>62</v>
      </c>
      <c r="B67" s="64" t="s">
        <v>749</v>
      </c>
      <c r="C67" s="64" t="s">
        <v>93</v>
      </c>
      <c r="D67" s="64" t="s">
        <v>453</v>
      </c>
      <c r="E67" s="41" t="str">
        <f t="shared" si="1"/>
        <v>Т</v>
      </c>
      <c r="F67" s="41" t="str">
        <f t="shared" si="2"/>
        <v>М</v>
      </c>
      <c r="G67" s="41" t="str">
        <f t="shared" si="3"/>
        <v>А</v>
      </c>
      <c r="H67" s="42">
        <v>760184</v>
      </c>
      <c r="I67" s="1">
        <v>10</v>
      </c>
      <c r="J67" s="40" t="s">
        <v>750</v>
      </c>
      <c r="K67" s="42" t="s">
        <v>26</v>
      </c>
      <c r="L67" s="43">
        <v>16</v>
      </c>
      <c r="M67" s="44">
        <f>IF(L67="-",0,IF(L67&gt;-20,20*L67/49))</f>
        <v>6.5306122448979593</v>
      </c>
      <c r="N67" s="43">
        <v>7.4</v>
      </c>
      <c r="O67" s="44">
        <f>IF(N67="-",0,IF(N67&gt;-40,40*N67/10))</f>
        <v>29.6</v>
      </c>
      <c r="P67" s="43">
        <v>28</v>
      </c>
      <c r="Q67" s="44">
        <v>35.71</v>
      </c>
      <c r="R67" s="45">
        <f>M67+O67+Q67</f>
        <v>71.840612244897954</v>
      </c>
      <c r="S67" s="40">
        <v>100</v>
      </c>
      <c r="T67" s="30">
        <f t="shared" si="0"/>
        <v>0.7184061224489795</v>
      </c>
      <c r="U67" s="56" t="s">
        <v>1261</v>
      </c>
    </row>
    <row r="68" spans="1:21">
      <c r="A68" s="2">
        <v>63</v>
      </c>
      <c r="B68" s="73" t="s">
        <v>681</v>
      </c>
      <c r="C68" s="73" t="s">
        <v>68</v>
      </c>
      <c r="D68" s="73" t="s">
        <v>45</v>
      </c>
      <c r="E68" s="41" t="str">
        <f t="shared" si="1"/>
        <v>Ж</v>
      </c>
      <c r="F68" s="41" t="str">
        <f t="shared" si="2"/>
        <v>Д</v>
      </c>
      <c r="G68" s="41" t="str">
        <f t="shared" si="3"/>
        <v>А</v>
      </c>
      <c r="H68" s="42">
        <v>760188</v>
      </c>
      <c r="I68" s="1">
        <v>9</v>
      </c>
      <c r="J68" s="40">
        <v>902</v>
      </c>
      <c r="K68" s="42" t="s">
        <v>26</v>
      </c>
      <c r="L68" s="43">
        <v>6</v>
      </c>
      <c r="M68" s="44">
        <f>IF(L68="-",0,IF(L68&gt;-20,20*L68/49))</f>
        <v>2.4489795918367347</v>
      </c>
      <c r="N68" s="43">
        <v>9.4</v>
      </c>
      <c r="O68" s="44">
        <f>IF(N68="-",0,IF(N68&gt;-40,40*N68/10))</f>
        <v>37.6</v>
      </c>
      <c r="P68" s="43">
        <v>31</v>
      </c>
      <c r="Q68" s="44">
        <v>31.23</v>
      </c>
      <c r="R68" s="45">
        <f>M68+O68+Q68</f>
        <v>71.27897959183673</v>
      </c>
      <c r="S68" s="40">
        <v>100</v>
      </c>
      <c r="T68" s="30">
        <f t="shared" si="0"/>
        <v>0.71278979591836733</v>
      </c>
      <c r="U68" s="56" t="s">
        <v>1261</v>
      </c>
    </row>
    <row r="69" spans="1:21">
      <c r="A69" s="2">
        <v>64</v>
      </c>
      <c r="B69" s="83" t="s">
        <v>589</v>
      </c>
      <c r="C69" s="83" t="s">
        <v>590</v>
      </c>
      <c r="D69" s="83" t="s">
        <v>543</v>
      </c>
      <c r="E69" s="41" t="str">
        <f t="shared" si="1"/>
        <v>П</v>
      </c>
      <c r="F69" s="41" t="str">
        <f t="shared" si="2"/>
        <v>К</v>
      </c>
      <c r="G69" s="41" t="str">
        <f t="shared" si="3"/>
        <v>И</v>
      </c>
      <c r="H69" s="73">
        <v>764204</v>
      </c>
      <c r="I69" s="83">
        <v>9</v>
      </c>
      <c r="J69" s="83" t="s">
        <v>392</v>
      </c>
      <c r="K69" s="42" t="s">
        <v>26</v>
      </c>
      <c r="L69" s="43">
        <v>16.25</v>
      </c>
      <c r="M69" s="44">
        <f>IF(L69="-",0,IF(L69&gt;-20,20*L69/49))</f>
        <v>6.6326530612244898</v>
      </c>
      <c r="N69" s="43">
        <v>7.4</v>
      </c>
      <c r="O69" s="44">
        <f>IF(N69="-",0,IF(N69&gt;-40,40*N69/10))</f>
        <v>29.6</v>
      </c>
      <c r="P69" s="43">
        <v>26.69</v>
      </c>
      <c r="Q69" s="44">
        <v>34.1</v>
      </c>
      <c r="R69" s="45">
        <f>M69+O69+Q69</f>
        <v>70.332653061224491</v>
      </c>
      <c r="S69" s="40">
        <v>100</v>
      </c>
      <c r="T69" s="30">
        <f t="shared" si="0"/>
        <v>0.70332653061224493</v>
      </c>
      <c r="U69" s="56" t="s">
        <v>1261</v>
      </c>
    </row>
    <row r="70" spans="1:21">
      <c r="A70" s="2">
        <v>65</v>
      </c>
      <c r="B70" s="40" t="s">
        <v>137</v>
      </c>
      <c r="C70" s="40" t="s">
        <v>88</v>
      </c>
      <c r="D70" s="40" t="s">
        <v>462</v>
      </c>
      <c r="E70" s="41" t="str">
        <f t="shared" si="1"/>
        <v>Н</v>
      </c>
      <c r="F70" s="41" t="str">
        <f t="shared" si="2"/>
        <v>Д</v>
      </c>
      <c r="G70" s="41" t="str">
        <f t="shared" si="3"/>
        <v>Р</v>
      </c>
      <c r="H70" s="40">
        <v>764206</v>
      </c>
      <c r="I70" s="1">
        <v>9</v>
      </c>
      <c r="J70" s="40" t="s">
        <v>1256</v>
      </c>
      <c r="K70" s="42" t="s">
        <v>26</v>
      </c>
      <c r="L70" s="44">
        <v>21</v>
      </c>
      <c r="M70" s="44">
        <f>IF(L70="-",0,IF(L70&gt;-20,20*L70/49))</f>
        <v>8.5714285714285712</v>
      </c>
      <c r="N70" s="44">
        <v>6</v>
      </c>
      <c r="O70" s="44">
        <f>IF(N70="-",0,IF(N70&gt;-40,40*N70/10))</f>
        <v>24</v>
      </c>
      <c r="P70" s="43">
        <v>31.1</v>
      </c>
      <c r="Q70" s="44">
        <v>37.56</v>
      </c>
      <c r="R70" s="45">
        <f>M70+O70+Q70</f>
        <v>70.131428571428572</v>
      </c>
      <c r="S70" s="40">
        <v>100</v>
      </c>
      <c r="T70" s="30">
        <f t="shared" ref="T70:T96" si="4">R70/S70</f>
        <v>0.70131428571428567</v>
      </c>
      <c r="U70" s="56" t="s">
        <v>1261</v>
      </c>
    </row>
    <row r="71" spans="1:21">
      <c r="A71" s="2">
        <v>66</v>
      </c>
      <c r="B71" s="40" t="s">
        <v>996</v>
      </c>
      <c r="C71" s="40" t="s">
        <v>142</v>
      </c>
      <c r="D71" s="40" t="s">
        <v>61</v>
      </c>
      <c r="E71" s="41" t="str">
        <f t="shared" ref="E71:E96" si="5">LEFT(B71,1)</f>
        <v>П</v>
      </c>
      <c r="F71" s="41" t="str">
        <f t="shared" ref="F71:F96" si="6">LEFT(C71,1)</f>
        <v>А</v>
      </c>
      <c r="G71" s="41" t="str">
        <f t="shared" ref="G71:G96" si="7">LEFT(D71,1)</f>
        <v>С</v>
      </c>
      <c r="H71" s="40">
        <v>763212</v>
      </c>
      <c r="I71" s="1">
        <v>9</v>
      </c>
      <c r="J71" s="40" t="s">
        <v>997</v>
      </c>
      <c r="K71" s="42" t="s">
        <v>26</v>
      </c>
      <c r="L71" s="43">
        <v>19</v>
      </c>
      <c r="M71" s="44">
        <f>IF(L71="-",0,IF(L71&gt;-20,20*L71/49))</f>
        <v>7.7551020408163263</v>
      </c>
      <c r="N71" s="40">
        <v>6.5</v>
      </c>
      <c r="O71" s="44">
        <f>IF(N71="-",0,IF(N71&gt;-40,40*N71/10))</f>
        <v>26</v>
      </c>
      <c r="P71" s="40">
        <v>56</v>
      </c>
      <c r="Q71" s="44">
        <v>35.71</v>
      </c>
      <c r="R71" s="45">
        <f>M71+O71+Q71</f>
        <v>69.465102040816333</v>
      </c>
      <c r="S71" s="40">
        <v>100</v>
      </c>
      <c r="T71" s="30">
        <f t="shared" si="4"/>
        <v>0.69465102040816329</v>
      </c>
      <c r="U71" s="56" t="s">
        <v>1261</v>
      </c>
    </row>
    <row r="72" spans="1:21">
      <c r="A72" s="2">
        <v>67</v>
      </c>
      <c r="B72" s="83" t="s">
        <v>595</v>
      </c>
      <c r="C72" s="83" t="s">
        <v>68</v>
      </c>
      <c r="D72" s="83" t="s">
        <v>596</v>
      </c>
      <c r="E72" s="41" t="str">
        <f t="shared" si="5"/>
        <v>Ф</v>
      </c>
      <c r="F72" s="41" t="str">
        <f t="shared" si="6"/>
        <v>Д</v>
      </c>
      <c r="G72" s="41" t="str">
        <f t="shared" si="7"/>
        <v>Н</v>
      </c>
      <c r="H72" s="73">
        <v>764204</v>
      </c>
      <c r="I72" s="83">
        <v>10</v>
      </c>
      <c r="J72" s="83" t="s">
        <v>597</v>
      </c>
      <c r="K72" s="42" t="s">
        <v>26</v>
      </c>
      <c r="L72" s="43">
        <v>23.5</v>
      </c>
      <c r="M72" s="44">
        <f>IF(L72="-",0,IF(L72&gt;-20,20*L72/49))</f>
        <v>9.591836734693878</v>
      </c>
      <c r="N72" s="43">
        <v>8.3000000000000007</v>
      </c>
      <c r="O72" s="44">
        <f>IF(N72="-",0,IF(N72&gt;-40,40*N72/10))</f>
        <v>33.200000000000003</v>
      </c>
      <c r="P72" s="43">
        <v>34.299999999999997</v>
      </c>
      <c r="Q72" s="44">
        <v>26.53</v>
      </c>
      <c r="R72" s="45">
        <f>M72+O72+Q72</f>
        <v>69.321836734693875</v>
      </c>
      <c r="S72" s="40">
        <v>100</v>
      </c>
      <c r="T72" s="30">
        <f t="shared" si="4"/>
        <v>0.69321836734693876</v>
      </c>
      <c r="U72" s="56" t="s">
        <v>1261</v>
      </c>
    </row>
    <row r="73" spans="1:21">
      <c r="A73" s="2">
        <v>68</v>
      </c>
      <c r="B73" s="63" t="s">
        <v>603</v>
      </c>
      <c r="C73" s="63" t="s">
        <v>542</v>
      </c>
      <c r="D73" s="63" t="s">
        <v>57</v>
      </c>
      <c r="E73" s="41" t="str">
        <f t="shared" si="5"/>
        <v>С</v>
      </c>
      <c r="F73" s="41" t="str">
        <f t="shared" si="6"/>
        <v>А</v>
      </c>
      <c r="G73" s="41" t="str">
        <f t="shared" si="7"/>
        <v>Д</v>
      </c>
      <c r="H73" s="73">
        <v>764204</v>
      </c>
      <c r="I73" s="1">
        <v>11</v>
      </c>
      <c r="J73" s="83" t="s">
        <v>604</v>
      </c>
      <c r="K73" s="42" t="s">
        <v>26</v>
      </c>
      <c r="L73" s="43">
        <v>19.25</v>
      </c>
      <c r="M73" s="44">
        <f>IF(L73="-",0,IF(L73&gt;-20,20*L73/49))</f>
        <v>7.8571428571428568</v>
      </c>
      <c r="N73" s="43">
        <v>8.4</v>
      </c>
      <c r="O73" s="44">
        <f>IF(N73="-",0,IF(N73&gt;-40,40*N73/10))</f>
        <v>33.6</v>
      </c>
      <c r="P73" s="43">
        <v>32.880000000000003</v>
      </c>
      <c r="Q73" s="44">
        <v>27.68</v>
      </c>
      <c r="R73" s="45">
        <f>M73+O73+Q73</f>
        <v>69.137142857142862</v>
      </c>
      <c r="S73" s="40">
        <v>100</v>
      </c>
      <c r="T73" s="30">
        <f t="shared" si="4"/>
        <v>0.69137142857142864</v>
      </c>
      <c r="U73" s="56" t="s">
        <v>1261</v>
      </c>
    </row>
    <row r="74" spans="1:21">
      <c r="A74" s="2">
        <v>69</v>
      </c>
      <c r="B74" s="63" t="s">
        <v>1252</v>
      </c>
      <c r="C74" s="63" t="s">
        <v>1253</v>
      </c>
      <c r="D74" s="63" t="s">
        <v>1254</v>
      </c>
      <c r="E74" s="41" t="str">
        <f t="shared" si="5"/>
        <v>А</v>
      </c>
      <c r="F74" s="41" t="str">
        <f t="shared" si="6"/>
        <v>В</v>
      </c>
      <c r="G74" s="41" t="str">
        <f t="shared" si="7"/>
        <v>К</v>
      </c>
      <c r="H74" s="40">
        <v>764206</v>
      </c>
      <c r="I74" s="1">
        <v>9</v>
      </c>
      <c r="J74" s="40" t="s">
        <v>1255</v>
      </c>
      <c r="K74" s="42" t="s">
        <v>26</v>
      </c>
      <c r="L74" s="44">
        <v>23</v>
      </c>
      <c r="M74" s="44">
        <f>IF(L74="-",0,IF(L74&gt;-20,20*L74/49))</f>
        <v>9.387755102040817</v>
      </c>
      <c r="N74" s="44">
        <v>6.5</v>
      </c>
      <c r="O74" s="44">
        <f>IF(N74="-",0,IF(N74&gt;-40,40*N74/10))</f>
        <v>26</v>
      </c>
      <c r="P74" s="43">
        <v>34.9</v>
      </c>
      <c r="Q74" s="44">
        <v>33.47</v>
      </c>
      <c r="R74" s="45">
        <f>M74+O74+Q74</f>
        <v>68.857755102040812</v>
      </c>
      <c r="S74" s="40">
        <v>100</v>
      </c>
      <c r="T74" s="30">
        <f t="shared" si="4"/>
        <v>0.68857755102040807</v>
      </c>
      <c r="U74" s="56" t="s">
        <v>1261</v>
      </c>
    </row>
    <row r="75" spans="1:21">
      <c r="A75" s="2">
        <v>70</v>
      </c>
      <c r="B75" s="40" t="s">
        <v>993</v>
      </c>
      <c r="C75" s="40" t="s">
        <v>362</v>
      </c>
      <c r="D75" s="40" t="s">
        <v>61</v>
      </c>
      <c r="E75" s="41" t="str">
        <f t="shared" si="5"/>
        <v>Ж</v>
      </c>
      <c r="F75" s="41" t="str">
        <f t="shared" si="6"/>
        <v>Н</v>
      </c>
      <c r="G75" s="41" t="str">
        <f t="shared" si="7"/>
        <v>С</v>
      </c>
      <c r="H75" s="67" t="s">
        <v>1049</v>
      </c>
      <c r="I75" s="40">
        <v>9</v>
      </c>
      <c r="J75" s="67" t="s">
        <v>1113</v>
      </c>
      <c r="K75" s="42" t="s">
        <v>26</v>
      </c>
      <c r="L75" s="43">
        <v>30</v>
      </c>
      <c r="M75" s="44">
        <v>12.24</v>
      </c>
      <c r="N75" s="43">
        <v>8</v>
      </c>
      <c r="O75" s="44">
        <f>IF(N75="-",0,IF(N75&gt;-40,40*N75/10))</f>
        <v>32</v>
      </c>
      <c r="P75" s="43">
        <v>32</v>
      </c>
      <c r="Q75" s="44">
        <f>40*19/P75</f>
        <v>23.75</v>
      </c>
      <c r="R75" s="45">
        <f>SUM(M75,O75,Q75)</f>
        <v>67.990000000000009</v>
      </c>
      <c r="S75" s="40">
        <v>100</v>
      </c>
      <c r="T75" s="30">
        <f t="shared" si="4"/>
        <v>0.67990000000000006</v>
      </c>
      <c r="U75" s="56" t="s">
        <v>1261</v>
      </c>
    </row>
    <row r="76" spans="1:21">
      <c r="A76" s="2">
        <v>71</v>
      </c>
      <c r="B76" s="63" t="s">
        <v>764</v>
      </c>
      <c r="C76" s="63" t="s">
        <v>765</v>
      </c>
      <c r="D76" s="63" t="s">
        <v>766</v>
      </c>
      <c r="E76" s="41" t="str">
        <f t="shared" si="5"/>
        <v>М</v>
      </c>
      <c r="F76" s="41" t="str">
        <f t="shared" si="6"/>
        <v>Р</v>
      </c>
      <c r="G76" s="41" t="str">
        <f t="shared" si="7"/>
        <v>Н</v>
      </c>
      <c r="H76" s="42">
        <v>760184</v>
      </c>
      <c r="I76" s="1">
        <v>11</v>
      </c>
      <c r="J76" s="40" t="s">
        <v>767</v>
      </c>
      <c r="K76" s="42" t="s">
        <v>26</v>
      </c>
      <c r="L76" s="43">
        <v>30</v>
      </c>
      <c r="M76" s="44">
        <f>IF(L76="-",0,IF(L76&gt;-20,20*L76/49))</f>
        <v>12.244897959183673</v>
      </c>
      <c r="N76" s="43">
        <v>6.5</v>
      </c>
      <c r="O76" s="44">
        <f>IF(N76="-",0,IF(N76&gt;-40,40*N76/10))</f>
        <v>26</v>
      </c>
      <c r="P76" s="43">
        <v>34</v>
      </c>
      <c r="Q76" s="44">
        <v>29.41</v>
      </c>
      <c r="R76" s="45">
        <f>M76+O76+Q76</f>
        <v>67.654897959183671</v>
      </c>
      <c r="S76" s="40">
        <v>100</v>
      </c>
      <c r="T76" s="30">
        <f t="shared" si="4"/>
        <v>0.67654897959183669</v>
      </c>
      <c r="U76" s="56" t="s">
        <v>1261</v>
      </c>
    </row>
    <row r="77" spans="1:21">
      <c r="A77" s="2">
        <v>72</v>
      </c>
      <c r="B77" s="46" t="s">
        <v>747</v>
      </c>
      <c r="C77" s="63" t="s">
        <v>82</v>
      </c>
      <c r="D77" s="40" t="s">
        <v>165</v>
      </c>
      <c r="E77" s="41" t="str">
        <f t="shared" si="5"/>
        <v>Г</v>
      </c>
      <c r="F77" s="41" t="str">
        <f t="shared" si="6"/>
        <v>К</v>
      </c>
      <c r="G77" s="41" t="str">
        <f t="shared" si="7"/>
        <v>О</v>
      </c>
      <c r="H77" s="42">
        <v>760184</v>
      </c>
      <c r="I77" s="1">
        <v>10</v>
      </c>
      <c r="J77" s="40" t="s">
        <v>748</v>
      </c>
      <c r="K77" s="42" t="s">
        <v>26</v>
      </c>
      <c r="L77" s="43">
        <v>22</v>
      </c>
      <c r="M77" s="44">
        <f>IF(L77="-",0,IF(L77&gt;-20,20*L77/49))</f>
        <v>8.9795918367346932</v>
      </c>
      <c r="N77" s="43">
        <v>6.9</v>
      </c>
      <c r="O77" s="44">
        <f>IF(N77="-",0,IF(N77&gt;-40,40*N77/10))</f>
        <v>27.6</v>
      </c>
      <c r="P77" s="43">
        <v>33</v>
      </c>
      <c r="Q77" s="44">
        <v>30.3</v>
      </c>
      <c r="R77" s="45">
        <f>M77+O77+Q77</f>
        <v>66.87959183673469</v>
      </c>
      <c r="S77" s="40">
        <v>100</v>
      </c>
      <c r="T77" s="30">
        <f t="shared" si="4"/>
        <v>0.66879591836734686</v>
      </c>
      <c r="U77" s="56" t="s">
        <v>1261</v>
      </c>
    </row>
    <row r="78" spans="1:21">
      <c r="A78" s="2">
        <v>73</v>
      </c>
      <c r="B78" s="83" t="s">
        <v>593</v>
      </c>
      <c r="C78" s="83" t="s">
        <v>465</v>
      </c>
      <c r="D78" s="83" t="s">
        <v>53</v>
      </c>
      <c r="E78" s="41" t="str">
        <f t="shared" si="5"/>
        <v>Ф</v>
      </c>
      <c r="F78" s="41" t="str">
        <f t="shared" si="6"/>
        <v>И</v>
      </c>
      <c r="G78" s="41" t="str">
        <f t="shared" si="7"/>
        <v>А</v>
      </c>
      <c r="H78" s="73">
        <v>764204</v>
      </c>
      <c r="I78" s="83">
        <v>9</v>
      </c>
      <c r="J78" s="83" t="s">
        <v>594</v>
      </c>
      <c r="K78" s="42" t="s">
        <v>26</v>
      </c>
      <c r="L78" s="43">
        <v>26.75</v>
      </c>
      <c r="M78" s="44">
        <f>IF(L78="-",0,IF(L78&gt;-20,20*L78/49))</f>
        <v>10.918367346938776</v>
      </c>
      <c r="N78" s="43">
        <v>7</v>
      </c>
      <c r="O78" s="44">
        <f>IF(N78="-",0,IF(N78&gt;-40,40*N78/10))</f>
        <v>28</v>
      </c>
      <c r="P78" s="43">
        <v>32.82</v>
      </c>
      <c r="Q78" s="44">
        <v>27.73</v>
      </c>
      <c r="R78" s="45">
        <f>M78+O78+Q78</f>
        <v>66.648367346938784</v>
      </c>
      <c r="S78" s="40">
        <v>100</v>
      </c>
      <c r="T78" s="30">
        <f t="shared" si="4"/>
        <v>0.66648367346938786</v>
      </c>
      <c r="U78" s="56" t="s">
        <v>1261</v>
      </c>
    </row>
    <row r="79" spans="1:21">
      <c r="A79" s="2">
        <v>74</v>
      </c>
      <c r="B79" s="46" t="s">
        <v>1124</v>
      </c>
      <c r="C79" s="40" t="s">
        <v>1125</v>
      </c>
      <c r="D79" s="40" t="s">
        <v>543</v>
      </c>
      <c r="E79" s="41" t="str">
        <f t="shared" si="5"/>
        <v>Д</v>
      </c>
      <c r="F79" s="41" t="str">
        <f t="shared" si="6"/>
        <v>А</v>
      </c>
      <c r="G79" s="41" t="str">
        <f t="shared" si="7"/>
        <v>И</v>
      </c>
      <c r="H79" s="42" t="s">
        <v>1049</v>
      </c>
      <c r="I79" s="40">
        <v>11</v>
      </c>
      <c r="J79" s="42" t="s">
        <v>1126</v>
      </c>
      <c r="K79" s="42" t="s">
        <v>26</v>
      </c>
      <c r="L79" s="43">
        <v>25</v>
      </c>
      <c r="M79" s="44">
        <v>10.199999999999999</v>
      </c>
      <c r="N79" s="43">
        <v>6.5</v>
      </c>
      <c r="O79" s="44">
        <f>IF(N79="-",0,IF(N79&gt;-40,40*N79/10))</f>
        <v>26</v>
      </c>
      <c r="P79" s="43">
        <v>25</v>
      </c>
      <c r="Q79" s="44">
        <f>40*19/P79</f>
        <v>30.4</v>
      </c>
      <c r="R79" s="45">
        <f>SUM(M79,O79,Q79)</f>
        <v>66.599999999999994</v>
      </c>
      <c r="S79" s="40">
        <v>100</v>
      </c>
      <c r="T79" s="30">
        <f t="shared" si="4"/>
        <v>0.66599999999999993</v>
      </c>
      <c r="U79" s="56" t="s">
        <v>1261</v>
      </c>
    </row>
    <row r="80" spans="1:21">
      <c r="A80" s="2">
        <v>75</v>
      </c>
      <c r="B80" s="73" t="s">
        <v>676</v>
      </c>
      <c r="C80" s="73" t="s">
        <v>599</v>
      </c>
      <c r="D80" s="73" t="s">
        <v>139</v>
      </c>
      <c r="E80" s="41" t="str">
        <f t="shared" si="5"/>
        <v>М</v>
      </c>
      <c r="F80" s="41" t="str">
        <f t="shared" si="6"/>
        <v>Н</v>
      </c>
      <c r="G80" s="41" t="str">
        <f t="shared" si="7"/>
        <v>Е</v>
      </c>
      <c r="H80" s="42">
        <v>760188</v>
      </c>
      <c r="I80" s="1">
        <v>10</v>
      </c>
      <c r="J80" s="40">
        <v>1006</v>
      </c>
      <c r="K80" s="42" t="s">
        <v>26</v>
      </c>
      <c r="L80" s="43">
        <v>31</v>
      </c>
      <c r="M80" s="44">
        <f>IF(L80="-",0,IF(L80&gt;-20,20*L80/49))</f>
        <v>12.653061224489797</v>
      </c>
      <c r="N80" s="43">
        <v>8.3000000000000007</v>
      </c>
      <c r="O80" s="44">
        <f>IF(N80="-",0,IF(N80&gt;-40,40*N80/10))</f>
        <v>33.200000000000003</v>
      </c>
      <c r="P80" s="43">
        <v>47.2</v>
      </c>
      <c r="Q80" s="44">
        <v>20.51</v>
      </c>
      <c r="R80" s="45">
        <f>M80+O80+Q80</f>
        <v>66.363061224489797</v>
      </c>
      <c r="S80" s="40">
        <v>100</v>
      </c>
      <c r="T80" s="30">
        <f t="shared" si="4"/>
        <v>0.66363061224489794</v>
      </c>
      <c r="U80" s="56" t="s">
        <v>1261</v>
      </c>
    </row>
    <row r="81" spans="1:21">
      <c r="A81" s="2">
        <v>76</v>
      </c>
      <c r="B81" s="40" t="s">
        <v>1248</v>
      </c>
      <c r="C81" s="40" t="s">
        <v>1249</v>
      </c>
      <c r="D81" s="40" t="s">
        <v>1250</v>
      </c>
      <c r="E81" s="41" t="str">
        <f t="shared" si="5"/>
        <v>Б</v>
      </c>
      <c r="F81" s="41" t="str">
        <f t="shared" si="6"/>
        <v>Р</v>
      </c>
      <c r="G81" s="41" t="str">
        <f t="shared" si="7"/>
        <v>А</v>
      </c>
      <c r="H81" s="40">
        <v>764206</v>
      </c>
      <c r="I81" s="1">
        <v>9</v>
      </c>
      <c r="J81" s="40" t="s">
        <v>1251</v>
      </c>
      <c r="K81" s="42" t="s">
        <v>26</v>
      </c>
      <c r="L81" s="44">
        <v>20</v>
      </c>
      <c r="M81" s="44">
        <f>IF(L81="-",0,IF(L81&gt;-20,20*L81/49))</f>
        <v>8.1632653061224492</v>
      </c>
      <c r="N81" s="44">
        <v>4.5</v>
      </c>
      <c r="O81" s="44">
        <f>IF(N81="-",0,IF(N81&gt;-40,40*N81/10))</f>
        <v>18</v>
      </c>
      <c r="P81" s="43">
        <v>29.2</v>
      </c>
      <c r="Q81" s="44">
        <v>40</v>
      </c>
      <c r="R81" s="45">
        <f>M81+O81+Q81</f>
        <v>66.16326530612244</v>
      </c>
      <c r="S81" s="40">
        <v>100</v>
      </c>
      <c r="T81" s="30">
        <f t="shared" si="4"/>
        <v>0.66163265306122443</v>
      </c>
      <c r="U81" s="56" t="s">
        <v>1261</v>
      </c>
    </row>
    <row r="82" spans="1:21">
      <c r="A82" s="2">
        <v>77</v>
      </c>
      <c r="B82" s="40" t="s">
        <v>1145</v>
      </c>
      <c r="C82" s="40" t="s">
        <v>93</v>
      </c>
      <c r="D82" s="40" t="s">
        <v>475</v>
      </c>
      <c r="E82" s="41" t="str">
        <f t="shared" si="5"/>
        <v>Х</v>
      </c>
      <c r="F82" s="41" t="str">
        <f t="shared" si="6"/>
        <v>М</v>
      </c>
      <c r="G82" s="41" t="str">
        <f t="shared" si="7"/>
        <v>В</v>
      </c>
      <c r="H82" s="40">
        <v>766010</v>
      </c>
      <c r="I82" s="1">
        <v>9</v>
      </c>
      <c r="J82" s="40" t="s">
        <v>1146</v>
      </c>
      <c r="K82" s="42" t="s">
        <v>1128</v>
      </c>
      <c r="L82" s="43">
        <v>4</v>
      </c>
      <c r="M82" s="44">
        <f>IF(L82="-",0,IF(L82&gt;-20,20*L82/49))</f>
        <v>1.6326530612244898</v>
      </c>
      <c r="N82" s="43">
        <v>7</v>
      </c>
      <c r="O82" s="44">
        <f>IF(N82="-",0,IF(N82&gt;-40,40*N82/10))</f>
        <v>28</v>
      </c>
      <c r="P82" s="43">
        <v>32.15</v>
      </c>
      <c r="Q82" s="44">
        <v>36.270000000000003</v>
      </c>
      <c r="R82" s="45">
        <f>M82+O82+Q82</f>
        <v>65.902653061224498</v>
      </c>
      <c r="S82" s="40">
        <v>100</v>
      </c>
      <c r="T82" s="30">
        <f t="shared" si="4"/>
        <v>0.65902653061224503</v>
      </c>
      <c r="U82" s="56" t="s">
        <v>1261</v>
      </c>
    </row>
    <row r="83" spans="1:21">
      <c r="A83" s="2">
        <v>78</v>
      </c>
      <c r="B83" s="40" t="s">
        <v>1121</v>
      </c>
      <c r="C83" s="40" t="s">
        <v>1122</v>
      </c>
      <c r="D83" s="40" t="s">
        <v>99</v>
      </c>
      <c r="E83" s="41" t="str">
        <f t="shared" si="5"/>
        <v>А</v>
      </c>
      <c r="F83" s="41" t="str">
        <f t="shared" si="6"/>
        <v xml:space="preserve"> </v>
      </c>
      <c r="G83" s="41" t="str">
        <f t="shared" si="7"/>
        <v>П</v>
      </c>
      <c r="H83" s="40" t="s">
        <v>1049</v>
      </c>
      <c r="I83" s="40">
        <v>9</v>
      </c>
      <c r="J83" s="42" t="s">
        <v>1123</v>
      </c>
      <c r="K83" s="42" t="s">
        <v>26</v>
      </c>
      <c r="L83" s="43">
        <v>29</v>
      </c>
      <c r="M83" s="44">
        <v>11.84</v>
      </c>
      <c r="N83" s="43">
        <v>7.5</v>
      </c>
      <c r="O83" s="44">
        <f>IF(N83="-",0,IF(N83&gt;-40,40*N83/10))</f>
        <v>30</v>
      </c>
      <c r="P83" s="43">
        <v>32</v>
      </c>
      <c r="Q83" s="44">
        <f>40*19/P83</f>
        <v>23.75</v>
      </c>
      <c r="R83" s="45">
        <f>SUM(M83,O83,Q83)</f>
        <v>65.59</v>
      </c>
      <c r="S83" s="40">
        <v>100</v>
      </c>
      <c r="T83" s="30">
        <f t="shared" si="4"/>
        <v>0.65590000000000004</v>
      </c>
      <c r="U83" s="56" t="s">
        <v>1261</v>
      </c>
    </row>
    <row r="84" spans="1:21">
      <c r="A84" s="2">
        <v>79</v>
      </c>
      <c r="B84" s="106" t="s">
        <v>1119</v>
      </c>
      <c r="C84" s="106" t="s">
        <v>599</v>
      </c>
      <c r="D84" s="106" t="s">
        <v>475</v>
      </c>
      <c r="E84" s="41" t="str">
        <f t="shared" si="5"/>
        <v>С</v>
      </c>
      <c r="F84" s="41" t="str">
        <f t="shared" si="6"/>
        <v>Н</v>
      </c>
      <c r="G84" s="41" t="str">
        <f t="shared" si="7"/>
        <v>В</v>
      </c>
      <c r="H84" s="42" t="s">
        <v>1049</v>
      </c>
      <c r="I84" s="40">
        <v>10</v>
      </c>
      <c r="J84" s="67" t="s">
        <v>1120</v>
      </c>
      <c r="K84" s="42" t="s">
        <v>26</v>
      </c>
      <c r="L84" s="43">
        <v>21</v>
      </c>
      <c r="M84" s="44">
        <v>8.57</v>
      </c>
      <c r="N84" s="43">
        <v>7.5</v>
      </c>
      <c r="O84" s="44">
        <f>IF(N84="-",0,IF(N84&gt;-40,40*N84/10))</f>
        <v>30</v>
      </c>
      <c r="P84" s="43">
        <v>29</v>
      </c>
      <c r="Q84" s="44">
        <f>40*19/P84</f>
        <v>26.206896551724139</v>
      </c>
      <c r="R84" s="45">
        <f>SUM(M84,O84,Q84)</f>
        <v>64.776896551724136</v>
      </c>
      <c r="S84" s="40">
        <v>100</v>
      </c>
      <c r="T84" s="30">
        <f t="shared" si="4"/>
        <v>0.64776896551724139</v>
      </c>
      <c r="U84" s="56" t="s">
        <v>1261</v>
      </c>
    </row>
    <row r="85" spans="1:21">
      <c r="A85" s="2">
        <v>80</v>
      </c>
      <c r="B85" s="63" t="s">
        <v>993</v>
      </c>
      <c r="C85" s="63" t="s">
        <v>678</v>
      </c>
      <c r="D85" s="63" t="s">
        <v>994</v>
      </c>
      <c r="E85" s="41" t="str">
        <f t="shared" si="5"/>
        <v>Ж</v>
      </c>
      <c r="F85" s="41" t="str">
        <f t="shared" si="6"/>
        <v>Т</v>
      </c>
      <c r="G85" s="41" t="str">
        <f t="shared" si="7"/>
        <v>Э</v>
      </c>
      <c r="H85" s="42">
        <v>760245</v>
      </c>
      <c r="I85" s="1">
        <v>9</v>
      </c>
      <c r="J85" s="40" t="s">
        <v>995</v>
      </c>
      <c r="K85" s="42" t="s">
        <v>26</v>
      </c>
      <c r="L85" s="43">
        <v>21</v>
      </c>
      <c r="M85" s="44">
        <f>IF(L85="-",0,IF(L85&gt;-20,20*L85/49))</f>
        <v>8.5714285714285712</v>
      </c>
      <c r="N85" s="43">
        <v>7</v>
      </c>
      <c r="O85" s="44">
        <f>IF(N85="-",0,IF(N85&gt;-40,40*N85/10))</f>
        <v>28</v>
      </c>
      <c r="P85" s="43">
        <v>41.6</v>
      </c>
      <c r="Q85" s="44">
        <v>27.69</v>
      </c>
      <c r="R85" s="45">
        <f>M85+O85+Q85</f>
        <v>64.261428571428567</v>
      </c>
      <c r="S85" s="40">
        <v>100</v>
      </c>
      <c r="T85" s="30">
        <f t="shared" si="4"/>
        <v>0.64261428571428569</v>
      </c>
      <c r="U85" s="56" t="s">
        <v>1261</v>
      </c>
    </row>
    <row r="86" spans="1:21">
      <c r="A86" s="2">
        <v>81</v>
      </c>
      <c r="B86" s="63" t="s">
        <v>666</v>
      </c>
      <c r="C86" s="63" t="s">
        <v>734</v>
      </c>
      <c r="D86" s="63" t="s">
        <v>344</v>
      </c>
      <c r="E86" s="41" t="str">
        <f t="shared" si="5"/>
        <v>А</v>
      </c>
      <c r="F86" s="41" t="str">
        <f t="shared" si="6"/>
        <v>И</v>
      </c>
      <c r="G86" s="41" t="str">
        <f t="shared" si="7"/>
        <v>М</v>
      </c>
      <c r="H86" s="42">
        <v>760184</v>
      </c>
      <c r="I86" s="1">
        <v>10</v>
      </c>
      <c r="J86" s="40" t="s">
        <v>740</v>
      </c>
      <c r="K86" s="42" t="s">
        <v>26</v>
      </c>
      <c r="L86" s="43">
        <v>20</v>
      </c>
      <c r="M86" s="44">
        <f>IF(L86="-",0,IF(L86&gt;-20,20*L86/49))</f>
        <v>8.1632653061224492</v>
      </c>
      <c r="N86" s="43">
        <v>7.1</v>
      </c>
      <c r="O86" s="44">
        <f>IF(N86="-",0,IF(N86&gt;-40,40*N86/10))</f>
        <v>28.4</v>
      </c>
      <c r="P86" s="43">
        <v>37</v>
      </c>
      <c r="Q86" s="44">
        <v>27.03</v>
      </c>
      <c r="R86" s="45">
        <f>M86+O86+Q86</f>
        <v>63.593265306122447</v>
      </c>
      <c r="S86" s="40">
        <v>100</v>
      </c>
      <c r="T86" s="30">
        <f t="shared" si="4"/>
        <v>0.63593265306122448</v>
      </c>
      <c r="U86" s="56" t="s">
        <v>1261</v>
      </c>
    </row>
    <row r="87" spans="1:21">
      <c r="A87" s="2">
        <v>82</v>
      </c>
      <c r="B87" s="40" t="s">
        <v>1246</v>
      </c>
      <c r="C87" s="40" t="s">
        <v>542</v>
      </c>
      <c r="D87" s="40" t="s">
        <v>45</v>
      </c>
      <c r="E87" s="41" t="str">
        <f t="shared" si="5"/>
        <v>Г</v>
      </c>
      <c r="F87" s="41" t="str">
        <f t="shared" si="6"/>
        <v>А</v>
      </c>
      <c r="G87" s="41" t="str">
        <f t="shared" si="7"/>
        <v>А</v>
      </c>
      <c r="H87" s="40">
        <v>764206</v>
      </c>
      <c r="I87" s="1">
        <v>9</v>
      </c>
      <c r="J87" s="40" t="s">
        <v>1247</v>
      </c>
      <c r="K87" s="42" t="s">
        <v>26</v>
      </c>
      <c r="L87" s="44">
        <v>24</v>
      </c>
      <c r="M87" s="44">
        <f>IF(L87="-",0,IF(L87&gt;-20,20*L87/49))</f>
        <v>9.795918367346939</v>
      </c>
      <c r="N87" s="44">
        <v>5</v>
      </c>
      <c r="O87" s="44">
        <f>IF(N87="-",0,IF(N87&gt;-40,40*N87/10))</f>
        <v>20</v>
      </c>
      <c r="P87" s="43">
        <v>35</v>
      </c>
      <c r="Q87" s="44">
        <v>33.369999999999997</v>
      </c>
      <c r="R87" s="45">
        <f>M87+O87+Q87</f>
        <v>63.165918367346933</v>
      </c>
      <c r="S87" s="40">
        <v>100</v>
      </c>
      <c r="T87" s="30">
        <f t="shared" si="4"/>
        <v>0.63165918367346929</v>
      </c>
      <c r="U87" s="56" t="s">
        <v>1261</v>
      </c>
    </row>
    <row r="88" spans="1:21">
      <c r="A88" s="2">
        <v>83</v>
      </c>
      <c r="B88" s="40" t="s">
        <v>940</v>
      </c>
      <c r="C88" s="40" t="s">
        <v>88</v>
      </c>
      <c r="D88" s="40" t="s">
        <v>669</v>
      </c>
      <c r="E88" s="41" t="str">
        <f t="shared" si="5"/>
        <v>Д</v>
      </c>
      <c r="F88" s="41" t="str">
        <f t="shared" si="6"/>
        <v>Д</v>
      </c>
      <c r="G88" s="41" t="str">
        <f t="shared" si="7"/>
        <v>М</v>
      </c>
      <c r="H88" s="40">
        <v>760239</v>
      </c>
      <c r="I88" s="1">
        <v>9</v>
      </c>
      <c r="J88" s="40" t="s">
        <v>594</v>
      </c>
      <c r="K88" s="42" t="s">
        <v>26</v>
      </c>
      <c r="L88" s="43">
        <v>3</v>
      </c>
      <c r="M88" s="44">
        <f>IF(L88="-",0,IF(L88&gt;-20,20*L88/49))</f>
        <v>1.2244897959183674</v>
      </c>
      <c r="N88" s="40">
        <v>7.3</v>
      </c>
      <c r="O88" s="44">
        <f>IF(N88="-",0,IF(N88&gt;-40,40*N88/10))</f>
        <v>29.2</v>
      </c>
      <c r="P88" s="40">
        <v>22.8</v>
      </c>
      <c r="Q88" s="44">
        <v>31.09</v>
      </c>
      <c r="R88" s="45">
        <f>M88+O88+Q88</f>
        <v>61.514489795918365</v>
      </c>
      <c r="S88" s="40">
        <v>100</v>
      </c>
      <c r="T88" s="30">
        <f t="shared" si="4"/>
        <v>0.6151448979591837</v>
      </c>
      <c r="U88" s="56" t="s">
        <v>1261</v>
      </c>
    </row>
    <row r="89" spans="1:21">
      <c r="A89" s="2">
        <v>84</v>
      </c>
      <c r="B89" s="40" t="s">
        <v>741</v>
      </c>
      <c r="C89" s="40" t="s">
        <v>60</v>
      </c>
      <c r="D89" s="40" t="s">
        <v>742</v>
      </c>
      <c r="E89" s="41" t="str">
        <f t="shared" si="5"/>
        <v>И</v>
      </c>
      <c r="F89" s="41" t="str">
        <f t="shared" si="6"/>
        <v>Д</v>
      </c>
      <c r="G89" s="41" t="str">
        <f t="shared" si="7"/>
        <v>К</v>
      </c>
      <c r="H89" s="42">
        <v>760184</v>
      </c>
      <c r="I89" s="1">
        <v>10</v>
      </c>
      <c r="J89" s="40" t="s">
        <v>743</v>
      </c>
      <c r="K89" s="42" t="s">
        <v>26</v>
      </c>
      <c r="L89" s="43">
        <v>21</v>
      </c>
      <c r="M89" s="44">
        <f>IF(L89="-",0,IF(L89&gt;-20,20*L89/49))</f>
        <v>8.5714285714285712</v>
      </c>
      <c r="N89" s="43">
        <v>6.1</v>
      </c>
      <c r="O89" s="44">
        <f>IF(N89="-",0,IF(N89&gt;-40,40*N89/10))</f>
        <v>24.4</v>
      </c>
      <c r="P89" s="43">
        <v>36</v>
      </c>
      <c r="Q89" s="44">
        <v>27.78</v>
      </c>
      <c r="R89" s="45">
        <f>M89+O89+Q89</f>
        <v>60.751428571428569</v>
      </c>
      <c r="S89" s="40">
        <v>100</v>
      </c>
      <c r="T89" s="30">
        <f t="shared" si="4"/>
        <v>0.60751428571428567</v>
      </c>
      <c r="U89" s="56" t="s">
        <v>1261</v>
      </c>
    </row>
    <row r="90" spans="1:21">
      <c r="A90" s="105">
        <v>85</v>
      </c>
      <c r="B90" s="40" t="s">
        <v>737</v>
      </c>
      <c r="C90" s="40" t="s">
        <v>738</v>
      </c>
      <c r="D90" s="40" t="s">
        <v>462</v>
      </c>
      <c r="E90" s="41" t="str">
        <f t="shared" si="5"/>
        <v>П</v>
      </c>
      <c r="F90" s="41" t="str">
        <f t="shared" si="6"/>
        <v>Р</v>
      </c>
      <c r="G90" s="41" t="str">
        <f t="shared" si="7"/>
        <v>Р</v>
      </c>
      <c r="H90" s="42">
        <v>760184</v>
      </c>
      <c r="I90" s="1">
        <v>9</v>
      </c>
      <c r="J90" s="40" t="s">
        <v>739</v>
      </c>
      <c r="K90" s="42" t="s">
        <v>26</v>
      </c>
      <c r="L90" s="43">
        <v>21</v>
      </c>
      <c r="M90" s="44">
        <f>IF(L90="-",0,IF(L90&gt;-20,20*L90/49))</f>
        <v>8.5714285714285712</v>
      </c>
      <c r="N90" s="43">
        <v>6.8</v>
      </c>
      <c r="O90" s="44">
        <f>IF(N90="-",0,IF(N90&gt;-40,40*N90/10))</f>
        <v>27.2</v>
      </c>
      <c r="P90" s="43">
        <v>41</v>
      </c>
      <c r="Q90" s="44">
        <v>24.39</v>
      </c>
      <c r="R90" s="45">
        <f>M90+O90+Q90</f>
        <v>60.161428571428573</v>
      </c>
      <c r="S90" s="40">
        <v>100</v>
      </c>
      <c r="T90" s="30">
        <f t="shared" si="4"/>
        <v>0.60161428571428577</v>
      </c>
      <c r="U90" s="56" t="s">
        <v>1261</v>
      </c>
    </row>
    <row r="91" spans="1:21">
      <c r="A91" s="105">
        <v>86</v>
      </c>
      <c r="B91" s="73" t="s">
        <v>677</v>
      </c>
      <c r="C91" s="73" t="s">
        <v>678</v>
      </c>
      <c r="D91" s="73" t="s">
        <v>61</v>
      </c>
      <c r="E91" s="41" t="str">
        <f t="shared" si="5"/>
        <v>В</v>
      </c>
      <c r="F91" s="41" t="str">
        <f t="shared" si="6"/>
        <v>Т</v>
      </c>
      <c r="G91" s="41" t="str">
        <f t="shared" si="7"/>
        <v>С</v>
      </c>
      <c r="H91" s="42">
        <v>760188</v>
      </c>
      <c r="I91" s="1">
        <v>9</v>
      </c>
      <c r="J91" s="40">
        <v>901</v>
      </c>
      <c r="K91" s="42" t="s">
        <v>26</v>
      </c>
      <c r="L91" s="43">
        <v>6</v>
      </c>
      <c r="M91" s="44">
        <f>IF(L91="-",0,IF(L91&gt;-20,20*L91/49))</f>
        <v>2.4489795918367347</v>
      </c>
      <c r="N91" s="40">
        <v>8.5</v>
      </c>
      <c r="O91" s="44">
        <f>IF(N91="-",0,IF(N91&gt;-40,40*N91/10))</f>
        <v>34</v>
      </c>
      <c r="P91" s="40">
        <v>42.6</v>
      </c>
      <c r="Q91" s="44">
        <v>22.72</v>
      </c>
      <c r="R91" s="45">
        <f>M91+O91+Q91</f>
        <v>59.168979591836731</v>
      </c>
      <c r="S91" s="40">
        <v>100</v>
      </c>
      <c r="T91" s="30">
        <f t="shared" si="4"/>
        <v>0.59168979591836734</v>
      </c>
      <c r="U91" s="56" t="s">
        <v>1261</v>
      </c>
    </row>
    <row r="92" spans="1:21">
      <c r="A92" s="105">
        <v>87</v>
      </c>
      <c r="B92" s="40" t="s">
        <v>744</v>
      </c>
      <c r="C92" s="40" t="s">
        <v>745</v>
      </c>
      <c r="D92" s="40" t="s">
        <v>99</v>
      </c>
      <c r="E92" s="41" t="str">
        <f t="shared" si="5"/>
        <v>Г</v>
      </c>
      <c r="F92" s="41" t="str">
        <f t="shared" si="6"/>
        <v>И</v>
      </c>
      <c r="G92" s="41" t="str">
        <f t="shared" si="7"/>
        <v>П</v>
      </c>
      <c r="H92" s="40">
        <v>760184</v>
      </c>
      <c r="I92" s="1">
        <v>10</v>
      </c>
      <c r="J92" s="40" t="s">
        <v>746</v>
      </c>
      <c r="K92" s="42" t="s">
        <v>26</v>
      </c>
      <c r="L92" s="43">
        <v>18</v>
      </c>
      <c r="M92" s="44">
        <f>IF(L92="-",0,IF(L92&gt;-20,20*L92/49))</f>
        <v>7.3469387755102042</v>
      </c>
      <c r="N92" s="40">
        <v>6.3</v>
      </c>
      <c r="O92" s="44">
        <f>IF(N92="-",0,IF(N92&gt;-40,40*N92/10))</f>
        <v>25.2</v>
      </c>
      <c r="P92" s="40">
        <v>40</v>
      </c>
      <c r="Q92" s="44">
        <v>25</v>
      </c>
      <c r="R92" s="45">
        <f>M92+O92+Q92</f>
        <v>57.546938775510206</v>
      </c>
      <c r="S92" s="40">
        <v>100</v>
      </c>
      <c r="T92" s="30">
        <f t="shared" si="4"/>
        <v>0.57546938775510204</v>
      </c>
      <c r="U92" s="56" t="s">
        <v>1261</v>
      </c>
    </row>
    <row r="93" spans="1:21">
      <c r="A93" s="105">
        <v>88</v>
      </c>
      <c r="B93" s="40" t="s">
        <v>735</v>
      </c>
      <c r="C93" s="40" t="s">
        <v>142</v>
      </c>
      <c r="D93" s="40" t="s">
        <v>94</v>
      </c>
      <c r="E93" s="41" t="str">
        <f t="shared" si="5"/>
        <v>У</v>
      </c>
      <c r="F93" s="41" t="str">
        <f t="shared" si="6"/>
        <v>А</v>
      </c>
      <c r="G93" s="41" t="str">
        <f t="shared" si="7"/>
        <v>А</v>
      </c>
      <c r="H93" s="40">
        <v>760184</v>
      </c>
      <c r="I93" s="1">
        <v>9</v>
      </c>
      <c r="J93" s="40" t="s">
        <v>736</v>
      </c>
      <c r="K93" s="42" t="s">
        <v>26</v>
      </c>
      <c r="L93" s="43">
        <v>14</v>
      </c>
      <c r="M93" s="44">
        <f>IF(L93="-",0,IF(L93&gt;-20,20*L93/49))</f>
        <v>5.7142857142857144</v>
      </c>
      <c r="N93" s="40">
        <v>6.7</v>
      </c>
      <c r="O93" s="44">
        <f>IF(N93="-",0,IF(N93&gt;-40,40*N93/10))</f>
        <v>26.8</v>
      </c>
      <c r="P93" s="40">
        <v>44</v>
      </c>
      <c r="Q93" s="44">
        <v>22.73</v>
      </c>
      <c r="R93" s="45">
        <f>M93+O93+Q93</f>
        <v>55.244285714285709</v>
      </c>
      <c r="S93" s="40">
        <v>100</v>
      </c>
      <c r="T93" s="30">
        <f t="shared" si="4"/>
        <v>0.55244285714285712</v>
      </c>
      <c r="U93" s="56" t="s">
        <v>1261</v>
      </c>
    </row>
    <row r="94" spans="1:21">
      <c r="A94" s="105">
        <v>89</v>
      </c>
      <c r="B94" s="63" t="s">
        <v>768</v>
      </c>
      <c r="C94" s="63" t="s">
        <v>769</v>
      </c>
      <c r="D94" s="63" t="s">
        <v>53</v>
      </c>
      <c r="E94" s="41" t="str">
        <f t="shared" si="5"/>
        <v>М</v>
      </c>
      <c r="F94" s="41" t="str">
        <f t="shared" si="6"/>
        <v>Я</v>
      </c>
      <c r="G94" s="41" t="str">
        <f t="shared" si="7"/>
        <v>А</v>
      </c>
      <c r="H94" s="42">
        <v>760184</v>
      </c>
      <c r="I94" s="1">
        <v>11</v>
      </c>
      <c r="J94" s="40" t="s">
        <v>770</v>
      </c>
      <c r="K94" s="42" t="s">
        <v>26</v>
      </c>
      <c r="L94" s="43">
        <v>18</v>
      </c>
      <c r="M94" s="44">
        <f>IF(L94="-",0,IF(L94&gt;-20,20*L94/49))</f>
        <v>7.3469387755102042</v>
      </c>
      <c r="N94" s="43">
        <v>6.5</v>
      </c>
      <c r="O94" s="44">
        <f>IF(N94="-",0,IF(N94&gt;-40,40*N94/10))</f>
        <v>26</v>
      </c>
      <c r="P94" s="43">
        <v>51</v>
      </c>
      <c r="Q94" s="44">
        <v>19.61</v>
      </c>
      <c r="R94" s="45">
        <f>M94+O94+Q94</f>
        <v>52.956938775510203</v>
      </c>
      <c r="S94" s="40">
        <v>100</v>
      </c>
      <c r="T94" s="30">
        <f t="shared" si="4"/>
        <v>0.52956938775510198</v>
      </c>
      <c r="U94" s="56" t="s">
        <v>1261</v>
      </c>
    </row>
    <row r="95" spans="1:21">
      <c r="A95" s="105">
        <v>90</v>
      </c>
      <c r="B95" s="63" t="s">
        <v>408</v>
      </c>
      <c r="C95" s="63" t="s">
        <v>109</v>
      </c>
      <c r="D95" s="63" t="s">
        <v>65</v>
      </c>
      <c r="E95" s="41" t="str">
        <f t="shared" si="5"/>
        <v>К</v>
      </c>
      <c r="F95" s="41" t="str">
        <f t="shared" si="6"/>
        <v>Л</v>
      </c>
      <c r="G95" s="41" t="str">
        <f t="shared" si="7"/>
        <v>Д</v>
      </c>
      <c r="H95" s="42">
        <v>760188</v>
      </c>
      <c r="I95" s="1">
        <v>10</v>
      </c>
      <c r="J95" s="40">
        <v>1001</v>
      </c>
      <c r="K95" s="42" t="s">
        <v>26</v>
      </c>
      <c r="L95" s="43">
        <v>20</v>
      </c>
      <c r="M95" s="44">
        <f>IF(L95="-",0,IF(L95&gt;-20,20*L95/49))</f>
        <v>8.1632653061224492</v>
      </c>
      <c r="N95" s="43">
        <v>6</v>
      </c>
      <c r="O95" s="44">
        <f>IF(N95="-",0,IF(N95&gt;-40,40*N95/10))</f>
        <v>24</v>
      </c>
      <c r="P95" s="43">
        <v>74</v>
      </c>
      <c r="Q95" s="44">
        <v>13.08</v>
      </c>
      <c r="R95" s="45">
        <f>M95+O95+Q95</f>
        <v>45.243265306122446</v>
      </c>
      <c r="S95" s="40">
        <v>100</v>
      </c>
      <c r="T95" s="30">
        <f t="shared" si="4"/>
        <v>0.45243265306122443</v>
      </c>
      <c r="U95" s="56" t="s">
        <v>1261</v>
      </c>
    </row>
    <row r="96" spans="1:21">
      <c r="A96" s="105">
        <v>91</v>
      </c>
      <c r="B96" s="83" t="s">
        <v>591</v>
      </c>
      <c r="C96" s="83" t="s">
        <v>542</v>
      </c>
      <c r="D96" s="83" t="s">
        <v>592</v>
      </c>
      <c r="E96" s="41" t="str">
        <f t="shared" si="5"/>
        <v>С</v>
      </c>
      <c r="F96" s="41" t="str">
        <f t="shared" si="6"/>
        <v>А</v>
      </c>
      <c r="G96" s="41" t="str">
        <f t="shared" si="7"/>
        <v>К</v>
      </c>
      <c r="H96" s="73">
        <v>764204</v>
      </c>
      <c r="I96" s="83">
        <v>9</v>
      </c>
      <c r="J96" s="83" t="s">
        <v>377</v>
      </c>
      <c r="K96" s="42" t="s">
        <v>26</v>
      </c>
      <c r="L96" s="43">
        <v>21.25</v>
      </c>
      <c r="M96" s="44">
        <f>IF(L96="-",0,IF(L96&gt;-20,20*L96/49))</f>
        <v>8.6734693877551017</v>
      </c>
      <c r="N96" s="40">
        <v>0</v>
      </c>
      <c r="O96" s="44">
        <f>IF(N96="-",0,IF(N96&gt;-40,40*N96/10))</f>
        <v>0</v>
      </c>
      <c r="P96" s="40">
        <v>0</v>
      </c>
      <c r="Q96" s="44">
        <v>0</v>
      </c>
      <c r="R96" s="45">
        <f>M96+O96+Q96</f>
        <v>8.6734693877551017</v>
      </c>
      <c r="S96" s="40">
        <v>100</v>
      </c>
      <c r="T96" s="30">
        <f t="shared" si="4"/>
        <v>8.673469387755102E-2</v>
      </c>
      <c r="U96" s="56" t="s">
        <v>1261</v>
      </c>
    </row>
  </sheetData>
  <sheetProtection algorithmName="SHA-512" hashValue="VUPR1AnGHtGL3cB+a8lCtvyK2Z6vnSCKaGBMaeUN9aW0MUStaGP23npE3XEM/G96AN7WjKZHhVeOusvn+ABTwQ==" saltValue="s7KjITX4/2QR5Kjm4f08+Q==" spinCount="100000" sheet="1" objects="1" scenarios="1"/>
  <sortState xmlns:xlrd2="http://schemas.microsoft.com/office/spreadsheetml/2017/richdata2" ref="B6:S96">
    <sortCondition descending="1" ref="R6:R96"/>
  </sortState>
  <mergeCells count="21">
    <mergeCell ref="K3:K5"/>
    <mergeCell ref="R3:R5"/>
    <mergeCell ref="S3:S5"/>
    <mergeCell ref="T3:T5"/>
    <mergeCell ref="U3:U5"/>
    <mergeCell ref="L1:Q1"/>
    <mergeCell ref="A2:C2"/>
    <mergeCell ref="L3:Q3"/>
    <mergeCell ref="L4:M4"/>
    <mergeCell ref="N4:O4"/>
    <mergeCell ref="P4:Q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69930555555555596" right="0.69930555555555596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ФК_5-6 девочки</vt:lpstr>
      <vt:lpstr>ФК_ 5-6 мальчики</vt:lpstr>
      <vt:lpstr>ФК_7-8 девочки</vt:lpstr>
      <vt:lpstr>ФК_7-8 мальчики</vt:lpstr>
      <vt:lpstr>ФК_9-11 девушки</vt:lpstr>
      <vt:lpstr>ФК_9-11 юноши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2022-12-07T13:55:00Z</cp:lastPrinted>
  <dcterms:created xsi:type="dcterms:W3CDTF">2018-08-16T12:42:00Z</dcterms:created>
  <dcterms:modified xsi:type="dcterms:W3CDTF">2023-11-08T13:28:23Z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1049-10.1.0.5671</vt:lpwstr>
  </property>
</Properties>
</file>